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1">'1. Приложение 1'!$A$1:$Z$97</definedName>
    <definedName name="_xlnm.Print_Area" localSheetId="2">'2. Приложение 2'!$A$1:$EQ$84</definedName>
    <definedName name="_xlnm.Print_Area" localSheetId="3">'3.Приложение 2-обж'!$A$1:$AX$82</definedName>
  </definedName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N52" i="3" s="1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D53" i="3"/>
  <c r="S53" i="3"/>
  <c r="V53" i="3"/>
  <c r="AK53" i="3"/>
  <c r="AO53" i="3"/>
  <c r="AP53" i="3"/>
  <c r="AN53" i="3" s="1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BX53" i="3"/>
  <c r="CM53" i="3"/>
  <c r="BU53" i="3" s="1"/>
  <c r="EO53" i="3" s="1"/>
  <c r="CP53" i="3"/>
  <c r="DE53" i="3"/>
  <c r="DH53" i="3"/>
  <c r="DW53" i="3"/>
  <c r="EA53" i="3"/>
  <c r="EB53" i="3"/>
  <c r="DZ53" i="3" s="1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D54" i="3"/>
  <c r="S54" i="3"/>
  <c r="V54" i="3"/>
  <c r="AK54" i="3"/>
  <c r="AO54" i="3"/>
  <c r="AP54" i="3"/>
  <c r="AN54" i="3" s="1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BU54" i="3" s="1"/>
  <c r="EO54" i="3" s="1"/>
  <c r="CP54" i="3"/>
  <c r="DE54" i="3"/>
  <c r="DH54" i="3"/>
  <c r="DW54" i="3"/>
  <c r="EA54" i="3"/>
  <c r="EB54" i="3"/>
  <c r="DZ54" i="3" s="1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D55" i="3"/>
  <c r="S55" i="3"/>
  <c r="V55" i="3"/>
  <c r="AK55" i="3"/>
  <c r="AO55" i="3"/>
  <c r="AP55" i="3"/>
  <c r="AN55" i="3" s="1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BU55" i="3" s="1"/>
  <c r="EO55" i="3" s="1"/>
  <c r="CP55" i="3"/>
  <c r="DE55" i="3"/>
  <c r="DH55" i="3"/>
  <c r="DW55" i="3"/>
  <c r="EA55" i="3"/>
  <c r="EB55" i="3"/>
  <c r="DZ55" i="3" s="1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AP56" i="3"/>
  <c r="AN56" i="3" s="1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BU56" i="3" s="1"/>
  <c r="EO56" i="3" s="1"/>
  <c r="CP56" i="3"/>
  <c r="DE56" i="3"/>
  <c r="DH56" i="3"/>
  <c r="DW56" i="3"/>
  <c r="EA56" i="3"/>
  <c r="EB56" i="3"/>
  <c r="DZ56" i="3" s="1"/>
  <c r="EC56" i="3"/>
  <c r="ED56" i="3"/>
  <c r="EE56" i="3"/>
  <c r="EF56" i="3"/>
  <c r="EG56" i="3"/>
  <c r="EH56" i="3"/>
  <c r="EI56" i="3"/>
  <c r="EJ56" i="3"/>
  <c r="EK56" i="3"/>
  <c r="EL56" i="3"/>
  <c r="EM56" i="3"/>
  <c r="EN56" i="3"/>
  <c r="EP56" i="3"/>
  <c r="EQ56" i="3"/>
  <c r="D57" i="3"/>
  <c r="S57" i="3"/>
  <c r="V57" i="3"/>
  <c r="AK57" i="3"/>
  <c r="AO57" i="3"/>
  <c r="AP57" i="3"/>
  <c r="AN57" i="3" s="1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BU57" i="3" s="1"/>
  <c r="EO57" i="3" s="1"/>
  <c r="CP57" i="3"/>
  <c r="DE57" i="3"/>
  <c r="DH57" i="3"/>
  <c r="DW57" i="3"/>
  <c r="EA57" i="3"/>
  <c r="EB57" i="3"/>
  <c r="DZ57" i="3" s="1"/>
  <c r="EC57" i="3"/>
  <c r="ED57" i="3"/>
  <c r="EE57" i="3"/>
  <c r="EF57" i="3"/>
  <c r="EG57" i="3"/>
  <c r="EH57" i="3"/>
  <c r="EI57" i="3"/>
  <c r="EJ57" i="3"/>
  <c r="EK57" i="3"/>
  <c r="EL57" i="3"/>
  <c r="EM57" i="3"/>
  <c r="EN57" i="3"/>
  <c r="EP57" i="3"/>
  <c r="EQ57" i="3"/>
  <c r="D58" i="3"/>
  <c r="S58" i="3"/>
  <c r="V58" i="3"/>
  <c r="AK58" i="3"/>
  <c r="AO58" i="3"/>
  <c r="AP58" i="3"/>
  <c r="AN58" i="3" s="1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BU58" i="3" s="1"/>
  <c r="EO58" i="3" s="1"/>
  <c r="CP58" i="3"/>
  <c r="DE58" i="3"/>
  <c r="DH58" i="3"/>
  <c r="DW58" i="3"/>
  <c r="EA58" i="3"/>
  <c r="EB58" i="3"/>
  <c r="DZ58" i="3" s="1"/>
  <c r="EC58" i="3"/>
  <c r="ED58" i="3"/>
  <c r="EE58" i="3"/>
  <c r="EF58" i="3"/>
  <c r="EG58" i="3"/>
  <c r="EH58" i="3"/>
  <c r="EI58" i="3"/>
  <c r="EJ58" i="3"/>
  <c r="EK58" i="3"/>
  <c r="EL58" i="3"/>
  <c r="EM58" i="3"/>
  <c r="EN58" i="3"/>
  <c r="EP58" i="3"/>
  <c r="EQ58" i="3"/>
  <c r="D59" i="3"/>
  <c r="S59" i="3"/>
  <c r="V59" i="3"/>
  <c r="AK59" i="3"/>
  <c r="AO59" i="3"/>
  <c r="AP59" i="3"/>
  <c r="AN59" i="3" s="1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BU59" i="3" s="1"/>
  <c r="EO59" i="3" s="1"/>
  <c r="CP59" i="3"/>
  <c r="DE59" i="3"/>
  <c r="DH59" i="3"/>
  <c r="DW59" i="3"/>
  <c r="EA59" i="3"/>
  <c r="EB59" i="3"/>
  <c r="DZ59" i="3" s="1"/>
  <c r="EC59" i="3"/>
  <c r="ED59" i="3"/>
  <c r="EE59" i="3"/>
  <c r="EF59" i="3"/>
  <c r="EG59" i="3"/>
  <c r="EH59" i="3"/>
  <c r="EI59" i="3"/>
  <c r="EJ59" i="3"/>
  <c r="EK59" i="3"/>
  <c r="EL59" i="3"/>
  <c r="EM59" i="3"/>
  <c r="EN59" i="3"/>
  <c r="EP59" i="3"/>
  <c r="EQ59" i="3"/>
  <c r="D60" i="3"/>
  <c r="S60" i="3"/>
  <c r="V60" i="3"/>
  <c r="AK60" i="3"/>
  <c r="AO60" i="3"/>
  <c r="AP60" i="3"/>
  <c r="AN60" i="3" s="1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BU60" i="3" s="1"/>
  <c r="EO60" i="3" s="1"/>
  <c r="CP60" i="3"/>
  <c r="DE60" i="3"/>
  <c r="DH60" i="3"/>
  <c r="DW60" i="3"/>
  <c r="EA60" i="3"/>
  <c r="EB60" i="3"/>
  <c r="DZ60" i="3" s="1"/>
  <c r="EC60" i="3"/>
  <c r="ED60" i="3"/>
  <c r="EE60" i="3"/>
  <c r="EF60" i="3"/>
  <c r="EG60" i="3"/>
  <c r="EH60" i="3"/>
  <c r="EI60" i="3"/>
  <c r="EJ60" i="3"/>
  <c r="EK60" i="3"/>
  <c r="EL60" i="3"/>
  <c r="EM60" i="3"/>
  <c r="EN60" i="3"/>
  <c r="EP60" i="3"/>
  <c r="EQ60" i="3"/>
  <c r="D61" i="3"/>
  <c r="S61" i="3"/>
  <c r="V61" i="3"/>
  <c r="AK61" i="3"/>
  <c r="AO61" i="3"/>
  <c r="AP61" i="3"/>
  <c r="AN61" i="3" s="1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BU61" i="3" s="1"/>
  <c r="EO61" i="3" s="1"/>
  <c r="CP61" i="3"/>
  <c r="DE61" i="3"/>
  <c r="DH61" i="3"/>
  <c r="DW61" i="3"/>
  <c r="EA61" i="3"/>
  <c r="EB61" i="3"/>
  <c r="DZ61" i="3" s="1"/>
  <c r="EC61" i="3"/>
  <c r="ED61" i="3"/>
  <c r="EE61" i="3"/>
  <c r="EF61" i="3"/>
  <c r="EG61" i="3"/>
  <c r="EH61" i="3"/>
  <c r="EI61" i="3"/>
  <c r="EJ61" i="3"/>
  <c r="EK61" i="3"/>
  <c r="EL61" i="3"/>
  <c r="EM61" i="3"/>
  <c r="EN61" i="3"/>
  <c r="EP61" i="3"/>
  <c r="EQ61" i="3"/>
  <c r="BF60" i="3" l="1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BF52" i="3" l="1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DZ34" i="3" s="1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DZ36" i="3" s="1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DZ37" i="3" s="1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DZ38" i="3" s="1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D39" i="3"/>
  <c r="S39" i="3"/>
  <c r="V39" i="3"/>
  <c r="AK39" i="3"/>
  <c r="AO39" i="3"/>
  <c r="AP39" i="3"/>
  <c r="AN39" i="3" s="1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DZ39" i="3" s="1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D40" i="3"/>
  <c r="S40" i="3"/>
  <c r="V40" i="3"/>
  <c r="AK40" i="3"/>
  <c r="AO40" i="3"/>
  <c r="AP40" i="3"/>
  <c r="AN40" i="3" s="1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BU40" i="3" s="1"/>
  <c r="EO40" i="3" s="1"/>
  <c r="CP40" i="3"/>
  <c r="DE40" i="3"/>
  <c r="DH40" i="3"/>
  <c r="DW40" i="3"/>
  <c r="EA40" i="3"/>
  <c r="EB40" i="3"/>
  <c r="DZ40" i="3" s="1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D41" i="3"/>
  <c r="S41" i="3"/>
  <c r="V41" i="3"/>
  <c r="AK41" i="3"/>
  <c r="AO41" i="3"/>
  <c r="AP41" i="3"/>
  <c r="AN41" i="3" s="1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BU41" i="3" s="1"/>
  <c r="EO41" i="3" s="1"/>
  <c r="CP41" i="3"/>
  <c r="DE41" i="3"/>
  <c r="DH41" i="3"/>
  <c r="DW41" i="3"/>
  <c r="EA41" i="3"/>
  <c r="EB41" i="3"/>
  <c r="DZ41" i="3" s="1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D42" i="3"/>
  <c r="S42" i="3"/>
  <c r="V42" i="3"/>
  <c r="AK42" i="3"/>
  <c r="AO42" i="3"/>
  <c r="AP42" i="3"/>
  <c r="AN42" i="3" s="1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BU42" i="3" s="1"/>
  <c r="EO42" i="3" s="1"/>
  <c r="CP42" i="3"/>
  <c r="DE42" i="3"/>
  <c r="DH42" i="3"/>
  <c r="DW42" i="3"/>
  <c r="EA42" i="3"/>
  <c r="EB42" i="3"/>
  <c r="DZ42" i="3" s="1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D43" i="3"/>
  <c r="S43" i="3"/>
  <c r="V43" i="3"/>
  <c r="AK43" i="3"/>
  <c r="AO43" i="3"/>
  <c r="AP43" i="3"/>
  <c r="AN43" i="3" s="1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EO43" i="3" s="1"/>
  <c r="CP43" i="3"/>
  <c r="DE43" i="3"/>
  <c r="DH43" i="3"/>
  <c r="DW43" i="3"/>
  <c r="EA43" i="3"/>
  <c r="EB43" i="3"/>
  <c r="DZ43" i="3" s="1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D44" i="3"/>
  <c r="S44" i="3"/>
  <c r="V44" i="3"/>
  <c r="AK44" i="3"/>
  <c r="AO44" i="3"/>
  <c r="AP44" i="3"/>
  <c r="AN44" i="3" s="1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BU44" i="3" s="1"/>
  <c r="EO44" i="3" s="1"/>
  <c r="CP44" i="3"/>
  <c r="DE44" i="3"/>
  <c r="DH44" i="3"/>
  <c r="DW44" i="3"/>
  <c r="EA44" i="3"/>
  <c r="EB44" i="3"/>
  <c r="DZ44" i="3" s="1"/>
  <c r="EC44" i="3"/>
  <c r="ED44" i="3"/>
  <c r="EE44" i="3"/>
  <c r="EF44" i="3"/>
  <c r="EG44" i="3"/>
  <c r="EH44" i="3"/>
  <c r="EI44" i="3"/>
  <c r="EJ44" i="3"/>
  <c r="EK44" i="3"/>
  <c r="EL44" i="3"/>
  <c r="EM44" i="3"/>
  <c r="EN44" i="3"/>
  <c r="EP44" i="3"/>
  <c r="EQ44" i="3"/>
  <c r="D45" i="3"/>
  <c r="S45" i="3"/>
  <c r="V45" i="3"/>
  <c r="AK45" i="3"/>
  <c r="AO45" i="3"/>
  <c r="AP45" i="3"/>
  <c r="AN45" i="3" s="1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BU45" i="3" s="1"/>
  <c r="EO45" i="3" s="1"/>
  <c r="CP45" i="3"/>
  <c r="DE45" i="3"/>
  <c r="DH45" i="3"/>
  <c r="DW45" i="3"/>
  <c r="EA45" i="3"/>
  <c r="EB45" i="3"/>
  <c r="DZ45" i="3" s="1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D46" i="3"/>
  <c r="S46" i="3"/>
  <c r="V46" i="3"/>
  <c r="AK46" i="3"/>
  <c r="AO46" i="3"/>
  <c r="AP46" i="3"/>
  <c r="AN46" i="3" s="1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BU46" i="3" s="1"/>
  <c r="EO46" i="3" s="1"/>
  <c r="CP46" i="3"/>
  <c r="DE46" i="3"/>
  <c r="DH46" i="3"/>
  <c r="DW46" i="3"/>
  <c r="EA46" i="3"/>
  <c r="EB46" i="3"/>
  <c r="DZ46" i="3" s="1"/>
  <c r="EC46" i="3"/>
  <c r="ED46" i="3"/>
  <c r="EE46" i="3"/>
  <c r="EF46" i="3"/>
  <c r="EG46" i="3"/>
  <c r="EH46" i="3"/>
  <c r="EI46" i="3"/>
  <c r="EJ46" i="3"/>
  <c r="EK46" i="3"/>
  <c r="EL46" i="3"/>
  <c r="EM46" i="3"/>
  <c r="EN46" i="3"/>
  <c r="EP46" i="3"/>
  <c r="EQ46" i="3"/>
  <c r="D47" i="3"/>
  <c r="S47" i="3"/>
  <c r="V47" i="3"/>
  <c r="AK47" i="3"/>
  <c r="AO47" i="3"/>
  <c r="AP47" i="3"/>
  <c r="AN47" i="3" s="1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BU47" i="3" s="1"/>
  <c r="EO47" i="3" s="1"/>
  <c r="CP47" i="3"/>
  <c r="DE47" i="3"/>
  <c r="DH47" i="3"/>
  <c r="DW47" i="3"/>
  <c r="EA47" i="3"/>
  <c r="EB47" i="3"/>
  <c r="DZ47" i="3" s="1"/>
  <c r="EC47" i="3"/>
  <c r="ED47" i="3"/>
  <c r="EE47" i="3"/>
  <c r="EF47" i="3"/>
  <c r="EG47" i="3"/>
  <c r="EH47" i="3"/>
  <c r="EI47" i="3"/>
  <c r="EJ47" i="3"/>
  <c r="EK47" i="3"/>
  <c r="EL47" i="3"/>
  <c r="EM47" i="3"/>
  <c r="EN47" i="3"/>
  <c r="EP47" i="3"/>
  <c r="EQ47" i="3"/>
  <c r="D48" i="3"/>
  <c r="S48" i="3"/>
  <c r="V48" i="3"/>
  <c r="AK48" i="3"/>
  <c r="AO48" i="3"/>
  <c r="AP48" i="3"/>
  <c r="AN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BU48" i="3" s="1"/>
  <c r="EO48" i="3" s="1"/>
  <c r="CP48" i="3"/>
  <c r="DE48" i="3"/>
  <c r="DH48" i="3"/>
  <c r="DW48" i="3"/>
  <c r="EA48" i="3"/>
  <c r="EB48" i="3"/>
  <c r="DZ48" i="3" s="1"/>
  <c r="EC48" i="3"/>
  <c r="ED48" i="3"/>
  <c r="EE48" i="3"/>
  <c r="EF48" i="3"/>
  <c r="EG48" i="3"/>
  <c r="EH48" i="3"/>
  <c r="EI48" i="3"/>
  <c r="EJ48" i="3"/>
  <c r="EK48" i="3"/>
  <c r="EL48" i="3"/>
  <c r="EM48" i="3"/>
  <c r="EN48" i="3"/>
  <c r="EQ48" i="3"/>
  <c r="D49" i="3"/>
  <c r="S49" i="3"/>
  <c r="V49" i="3"/>
  <c r="AK49" i="3"/>
  <c r="AO49" i="3"/>
  <c r="AP49" i="3"/>
  <c r="AN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F49" i="3" s="1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BU49" i="3" s="1"/>
  <c r="EO49" i="3" s="1"/>
  <c r="CP49" i="3"/>
  <c r="DE49" i="3"/>
  <c r="DH49" i="3"/>
  <c r="DW49" i="3"/>
  <c r="EA49" i="3"/>
  <c r="EB49" i="3"/>
  <c r="DZ49" i="3" s="1"/>
  <c r="EC49" i="3"/>
  <c r="ED49" i="3"/>
  <c r="EE49" i="3"/>
  <c r="EF49" i="3"/>
  <c r="EG49" i="3"/>
  <c r="EH49" i="3"/>
  <c r="EI49" i="3"/>
  <c r="EJ49" i="3"/>
  <c r="EK49" i="3"/>
  <c r="EL49" i="3"/>
  <c r="EM49" i="3"/>
  <c r="EN49" i="3"/>
  <c r="EP49" i="3"/>
  <c r="EQ49" i="3"/>
  <c r="BF48" i="3" l="1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18" i="3" l="1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 s="1"/>
  <c r="CM75" i="3"/>
  <c r="BX75" i="3" s="1"/>
  <c r="BW75" i="3"/>
  <c r="BV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 s="1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 s="1"/>
  <c r="S71" i="3"/>
  <c r="DW70" i="3"/>
  <c r="DH70" i="3" s="1"/>
  <c r="DE70" i="3"/>
  <c r="CP70" i="3" s="1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 s="1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 s="1"/>
  <c r="S67" i="3"/>
  <c r="D67" i="3" s="1"/>
  <c r="DW66" i="3"/>
  <c r="DH66" i="3" s="1"/>
  <c r="DE66" i="3"/>
  <c r="CP66" i="3" s="1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 s="1"/>
  <c r="CM65" i="3"/>
  <c r="BX65" i="3" s="1"/>
  <c r="BW65" i="3"/>
  <c r="BV65" i="3"/>
  <c r="BT65" i="3"/>
  <c r="BS65" i="3"/>
  <c r="BR65" i="3"/>
  <c r="BQ65" i="3"/>
  <c r="BQ9" i="3" s="1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BA14" i="3"/>
  <c r="EM14" i="3" s="1"/>
  <c r="AZ14" i="3"/>
  <c r="EL14" i="3" s="1"/>
  <c r="AY14" i="3"/>
  <c r="EK14" i="3" s="1"/>
  <c r="AX14" i="3"/>
  <c r="AW14" i="3"/>
  <c r="EI14" i="3" s="1"/>
  <c r="AV14" i="3"/>
  <c r="EH14" i="3" s="1"/>
  <c r="AU14" i="3"/>
  <c r="EG14" i="3" s="1"/>
  <c r="AT14" i="3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AW13" i="3"/>
  <c r="EI13" i="3" s="1"/>
  <c r="AV13" i="3"/>
  <c r="AU13" i="3"/>
  <c r="AT13" i="3"/>
  <c r="EF13" i="3" s="1"/>
  <c r="AS13" i="3"/>
  <c r="EE13" i="3" s="1"/>
  <c r="AR13" i="3"/>
  <c r="AQ13" i="3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BB12" i="3"/>
  <c r="EN12" i="3" s="1"/>
  <c r="BA12" i="3"/>
  <c r="AZ12" i="3"/>
  <c r="AY12" i="3"/>
  <c r="EK12" i="3" s="1"/>
  <c r="AX12" i="3"/>
  <c r="EJ12" i="3" s="1"/>
  <c r="AW12" i="3"/>
  <c r="AV12" i="3"/>
  <c r="AU12" i="3"/>
  <c r="AT12" i="3"/>
  <c r="EF12" i="3" s="1"/>
  <c r="AS12" i="3"/>
  <c r="AR12" i="3"/>
  <c r="AQ12" i="3"/>
  <c r="AP12" i="3"/>
  <c r="EB12" i="3" s="1"/>
  <c r="AO12" i="3"/>
  <c r="AK12" i="3"/>
  <c r="BC12" i="3" s="1"/>
  <c r="V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M10" i="3"/>
  <c r="BL10" i="3"/>
  <c r="BK10" i="3"/>
  <c r="BJ10" i="3"/>
  <c r="BI10" i="3"/>
  <c r="BI9" i="3" s="1"/>
  <c r="BH10" i="3"/>
  <c r="BG10" i="3"/>
  <c r="BE10" i="3"/>
  <c r="BD10" i="3"/>
  <c r="BB10" i="3"/>
  <c r="EN10" i="3" s="1"/>
  <c r="BA10" i="3"/>
  <c r="AZ10" i="3"/>
  <c r="AY10" i="3"/>
  <c r="EK10" i="3" s="1"/>
  <c r="AX10" i="3"/>
  <c r="EJ10" i="3" s="1"/>
  <c r="AW10" i="3"/>
  <c r="AV10" i="3"/>
  <c r="AU10" i="3"/>
  <c r="EG10" i="3" s="1"/>
  <c r="AT10" i="3"/>
  <c r="EF10" i="3" s="1"/>
  <c r="AS10" i="3"/>
  <c r="AR10" i="3"/>
  <c r="AQ10" i="3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G61" i="2" s="1"/>
  <c r="R9" i="3"/>
  <c r="D55" i="2" s="1"/>
  <c r="Q9" i="3"/>
  <c r="D52" i="2" s="1"/>
  <c r="P9" i="3"/>
  <c r="D49" i="2" s="1"/>
  <c r="G49" i="2" s="1"/>
  <c r="O9" i="3"/>
  <c r="D46" i="2" s="1"/>
  <c r="G46" i="2" s="1"/>
  <c r="N9" i="3"/>
  <c r="D43" i="2" s="1"/>
  <c r="M9" i="3"/>
  <c r="D40" i="2" s="1"/>
  <c r="G40" i="2" s="1"/>
  <c r="L9" i="3"/>
  <c r="D37" i="2" s="1"/>
  <c r="G37" i="2" s="1"/>
  <c r="K9" i="3"/>
  <c r="D34" i="2" s="1"/>
  <c r="J9" i="3"/>
  <c r="D31" i="2" s="1"/>
  <c r="I9" i="3"/>
  <c r="D28" i="2" s="1"/>
  <c r="H9" i="3"/>
  <c r="D25" i="2" s="1"/>
  <c r="G9" i="3"/>
  <c r="D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EP67" i="3" l="1"/>
  <c r="BU67" i="3"/>
  <c r="BU75" i="3"/>
  <c r="AZ9" i="3"/>
  <c r="EJ13" i="3"/>
  <c r="G55" i="2"/>
  <c r="G25" i="2"/>
  <c r="BW9" i="3"/>
  <c r="EP12" i="3"/>
  <c r="CM9" i="3"/>
  <c r="BX9" i="3" s="1"/>
  <c r="EN14" i="3"/>
  <c r="EN11" i="3"/>
  <c r="EJ14" i="3"/>
  <c r="EJ11" i="3"/>
  <c r="BN9" i="3"/>
  <c r="EG13" i="3"/>
  <c r="EG12" i="3"/>
  <c r="BM9" i="3"/>
  <c r="EF14" i="3"/>
  <c r="EF11" i="3"/>
  <c r="BJ9" i="3"/>
  <c r="EC13" i="3"/>
  <c r="EC12" i="3"/>
  <c r="EC10" i="3"/>
  <c r="EB11" i="3"/>
  <c r="G31" i="2"/>
  <c r="BE9" i="3"/>
  <c r="G64" i="2"/>
  <c r="G28" i="2"/>
  <c r="G52" i="2"/>
  <c r="G43" i="2"/>
  <c r="G34" i="2"/>
  <c r="G22" i="2"/>
  <c r="G16" i="2"/>
  <c r="AV9" i="3"/>
  <c r="AR9" i="3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EO65" i="3" s="1"/>
  <c r="BU65" i="3"/>
  <c r="BC66" i="3"/>
  <c r="BU66" i="3"/>
  <c r="EQ67" i="3"/>
  <c r="BU68" i="3"/>
  <c r="BC69" i="3"/>
  <c r="BU69" i="3"/>
  <c r="BF69" i="3" s="1"/>
  <c r="BU73" i="3"/>
  <c r="BF73" i="3" s="1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O75" i="3" s="1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AN13" i="3"/>
  <c r="BC14" i="3"/>
  <c r="EO14" i="3" s="1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B75" i="3"/>
  <c r="EF75" i="3"/>
  <c r="EJ75" i="3"/>
  <c r="EN75" i="3"/>
  <c r="H13" i="2"/>
  <c r="H67" i="2" s="1"/>
  <c r="AN75" i="3" l="1"/>
  <c r="AN65" i="3"/>
  <c r="EO73" i="3"/>
  <c r="EO12" i="3"/>
  <c r="EO11" i="3"/>
  <c r="DZ11" i="3" s="1"/>
  <c r="D9" i="3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<sst xmlns="http://schemas.openxmlformats.org/spreadsheetml/2006/main" count="468" uniqueCount="257">
  <si>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</si>
  <si>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</si>
  <si>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</si>
  <si>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</si>
  <si>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</si>
  <si>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</si>
  <si>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</si>
  <si>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</si>
  <si>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</si>
  <si>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</si>
  <si>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</si>
  <si>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</si>
  <si>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</si>
  <si>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</si>
  <si>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</si>
  <si>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</si>
  <si>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</si>
  <si>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</si>
  <si>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</si>
  <si>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</si>
  <si>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</si>
  <si>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</si>
  <si>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</si>
  <si>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</si>
  <si>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</si>
  <si>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</si>
  <si>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</si>
  <si>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</si>
  <si>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</si>
  <si>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</si>
  <si>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</si>
  <si>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</si>
  <si>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</si>
  <si>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</si>
  <si>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</si>
  <si>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</si>
  <si>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</si>
  <si>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</si>
  <si>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</si>
  <si>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</si>
  <si>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</si>
  <si>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</si>
  <si>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</si>
  <si>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</si>
  <si>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</si>
  <si>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</si>
  <si>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</si>
  <si>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</si>
  <si>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</si>
  <si>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</si>
  <si>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</si>
  <si>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</si>
  <si>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</si>
  <si>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</si>
  <si>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</si>
  <si>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</si>
  <si>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</si>
  <si>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</si>
  <si>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</si>
  <si>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</si>
  <si>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</si>
  <si>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</si>
  <si>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</si>
  <si>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</si>
  <si>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</si>
  <si>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</si>
  <si>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</si>
  <si>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</si>
  <si>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</si>
  <si>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</si>
  <si>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</si>
  <si>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</si>
  <si>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</si>
  <si>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</si>
  <si>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</si>
  <si>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</si>
  <si>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</si>
  <si>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</si>
  <si>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</si>
  <si>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</si>
  <si>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</si>
  <si>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</si>
  <si>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</si>
  <si>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</si>
  <si>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</si>
  <si>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</si>
  <si>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</si>
  <si>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</si>
  <si>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</si>
  <si>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</si>
  <si>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</si>
  <si>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</si>
  <si>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</si>
  <si>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</si>
  <si>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</si>
  <si>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</si>
  <si>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</si>
  <si>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</si>
  <si>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</si>
  <si>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</si>
  <si>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</si>
  <si>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</si>
  <si>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</si>
  <si>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</si>
  <si>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</si>
  <si>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</si>
  <si>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</si>
  <si>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</si>
  <si>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</si>
  <si>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Съдебен администратор: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</si>
  <si>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</si>
  <si>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</si>
  <si>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</si>
  <si>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</si>
  <si>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</si>
  <si>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</si>
  <si>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</si>
  <si>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</si>
  <si>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</si>
  <si>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</si>
  <si>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</si>
  <si>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</si>
  <si>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</si>
  <si>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</si>
  <si>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</si>
  <si>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</si>
  <si>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</si>
  <si>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</si>
  <si>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</si>
  <si>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</si>
  <si>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</si>
  <si>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</si>
  <si>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</si>
  <si>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</si>
  <si>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</si>
  <si>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</si>
  <si>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</si>
  <si>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</si>
  <si>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</si>
  <si>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</si>
  <si>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</si>
  <si>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</si>
  <si>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</si>
  <si>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</si>
  <si>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</si>
  <si>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</si>
  <si>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</si>
  <si>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</si>
  <si>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</si>
  <si>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</si>
  <si>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</si>
  <si>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</si>
  <si>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</si>
  <si>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</si>
  <si>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</si>
  <si>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</si>
  <si>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</si>
  <si>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</si>
  <si>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</si>
  <si>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</si>
  <si>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</si>
  <si>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</si>
  <si>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</si>
  <si>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</si>
  <si>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</si>
  <si>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</si>
  <si>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</si>
  <si>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</si>
  <si>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</si>
  <si>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</si>
  <si>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</si>
  <si>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</si>
  <si>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</si>
  <si>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</si>
  <si>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</si>
  <si>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</si>
  <si>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</si>
  <si>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</si>
  <si>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</si>
  <si>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</si>
  <si>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</si>
  <si>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</si>
  <si>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</si>
  <si>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</si>
  <si>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</si>
  <si>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</si>
  <si>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</si>
  <si>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</si>
  <si>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</si>
  <si>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</si>
  <si>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</si>
  <si>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</si>
  <si>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</si>
  <si>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</si>
  <si>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</si>
  <si>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</si>
  <si>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</si>
  <si>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</si>
  <si>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</si>
  <si>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</si>
  <si>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</si>
  <si>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</si>
  <si>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</si>
  <si>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</si>
  <si>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</si>
  <si>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</si>
  <si>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</si>
  <si>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</si>
  <si>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</si>
  <si>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</si>
  <si>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</si>
  <si>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</si>
  <si>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</si>
  <si>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</si>
  <si>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</si>
  <si>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</si>
  <si>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</si>
  <si>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</si>
  <si>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</si>
  <si>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</si>
  <si>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</si>
  <si>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</si>
  <si>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</si>
  <si>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</si>
  <si>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 xml:space="preserve">Справка за дейността на съдиите в Административен съд гр. Габрово за 12 месеца на  2019 г. </t>
  </si>
  <si>
    <t>ИВАН ЦОНКОВ</t>
  </si>
  <si>
    <t>СВЕТЛОЗАР РАЧЕВ</t>
  </si>
  <si>
    <t>ГАЛИН КОСЕВ</t>
  </si>
  <si>
    <t>ЕМИЛИЯ КИРОВА - ТОДОРОВА</t>
  </si>
  <si>
    <t>ДАНИЕЛА ГИШИНА</t>
  </si>
  <si>
    <t>13г.3м.</t>
  </si>
  <si>
    <t>13г.6м.</t>
  </si>
  <si>
    <t>18г.5м.</t>
  </si>
  <si>
    <t>13г.4м.</t>
  </si>
  <si>
    <t>Габрово</t>
  </si>
  <si>
    <t>месеца  на  2019 г.</t>
  </si>
  <si>
    <t>/Наталия Дакова/</t>
  </si>
  <si>
    <t>телефон за връзка: 066 810 708</t>
  </si>
  <si>
    <t>E-mail: dakova@admincourtgabrovo.com</t>
  </si>
  <si>
    <t>/Елена Миланова/</t>
  </si>
  <si>
    <t>И.Ф.Административен ръководител:</t>
  </si>
  <si>
    <t xml:space="preserve">
РЪКОВОДИТЕЛ–ПРЕДСЕДАТЕЛ НА АДМИНИСТРАТИВЕН 
СЪД – ГАБРОВО 
</t>
  </si>
  <si>
    <t>/Светлозар Рачев/</t>
  </si>
  <si>
    <t>066 810 708</t>
  </si>
  <si>
    <t xml:space="preserve">Справка за резултатите от върнати обжалвани и протестирани дела на съдиите
от АДМИНИСТРАТИВЕН СЪД гр. Габрово за 12 месеца на 2019 г. </t>
  </si>
  <si>
    <t>ИВАН Н. ЦОНКОВ</t>
  </si>
  <si>
    <t>СВЕТЛОЗАР Г. РАЧЕВ</t>
  </si>
  <si>
    <t>ГАЛИН Н. КОСЕВ</t>
  </si>
  <si>
    <t xml:space="preserve">ЕМИЛИЯ К. КИРОВА-ТОДОРОВА </t>
  </si>
  <si>
    <t>ДАНИЕЛА И. ГИШИНА</t>
  </si>
  <si>
    <t>Дата: 06.02.2020 г.</t>
  </si>
  <si>
    <t>06.02.2020 г.</t>
  </si>
  <si>
    <t>ЗАБЕЛЕЖКА:</t>
  </si>
  <si>
    <t xml:space="preserve">Във връзка с освобождаване от длъжност на съдия Иван Цонков през отчетния период, </t>
  </si>
  <si>
    <t xml:space="preserve">броя дела (18) в графата "Несвършени дела в началото на периода" не съответства с посочените данни в шестмесечния отчет (20), </t>
  </si>
  <si>
    <t xml:space="preserve">тъй като останалите две несвършени дела на съдия Цонков са вписани, както следва 1 - на съдия Кирова-Тодорова и 1 на съдия Косев, </t>
  </si>
  <si>
    <t>чиито общи бройки на несвършените дела в началото на периода се увеличават с преразпределените дела.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</si>
</sst>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7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right"/>
    </xf>
    <xf numFmtId="0" fontId="44" fillId="0" borderId="0" xfId="0" applyFont="1" applyFill="1" applyAlignment="1" applyProtection="1">
      <protection locked="0"/>
    </xf>
    <xf numFmtId="0" fontId="45" fillId="0" borderId="0" xfId="0" applyFont="1" applyProtection="1">
      <protection locked="0"/>
    </xf>
    <xf numFmtId="0" fontId="38" fillId="0" borderId="0" xfId="0" applyFont="1" applyAlignment="1" applyProtection="1">
      <alignment horizontal="left" wrapText="1"/>
      <protection locked="0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4">
    <cellStyle name="Hyperlink" xfId="1" builtinId="8"/>
    <cellStyle name="Normal" xfId="0" builtinId="0"/>
    <cellStyle name="Normal 4" xfId="3"/>
    <cellStyle name="Normal_Sheet1 3" xfId="2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13" zoomScaleNormal="100" workbookViewId="0"/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89" t="s">
        <v>195</v>
      </c>
      <c r="B2" s="289"/>
      <c r="C2" s="289"/>
      <c r="D2" s="289"/>
      <c r="E2" s="289"/>
      <c r="F2" s="289"/>
      <c r="G2" s="289"/>
      <c r="H2" s="289"/>
      <c r="I2" s="289"/>
      <c r="J2" s="289"/>
      <c r="K2" s="174"/>
    </row>
    <row r="3" spans="1:11" s="177" customFormat="1" x14ac:dyDescent="0.25">
      <c r="A3" s="289" t="s">
        <v>214</v>
      </c>
      <c r="B3" s="289"/>
      <c r="C3" s="289"/>
      <c r="D3" s="289"/>
      <c r="E3" s="289"/>
      <c r="F3" s="289"/>
      <c r="G3" s="289"/>
      <c r="H3" s="289"/>
      <c r="I3" s="289"/>
      <c r="J3" s="289"/>
      <c r="K3" s="176"/>
    </row>
    <row r="4" spans="1:11" s="177" customFormat="1" x14ac:dyDescent="0.25">
      <c r="A4" s="289" t="s">
        <v>213</v>
      </c>
      <c r="B4" s="289"/>
      <c r="C4" s="289"/>
      <c r="D4" s="289"/>
      <c r="E4" s="289"/>
      <c r="F4" s="289"/>
      <c r="G4" s="289"/>
      <c r="H4" s="289"/>
      <c r="I4" s="289"/>
      <c r="J4" s="289"/>
      <c r="K4" s="176"/>
    </row>
    <row r="5" spans="1:11" s="177" customFormat="1" ht="15.75" thickBot="1" x14ac:dyDescent="0.3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176"/>
    </row>
    <row r="6" spans="1:11" ht="16.5" thickBot="1" x14ac:dyDescent="0.3">
      <c r="A6" s="286" t="s">
        <v>196</v>
      </c>
      <c r="B6" s="287"/>
      <c r="C6" s="287"/>
      <c r="D6" s="287"/>
      <c r="E6" s="287"/>
      <c r="F6" s="287"/>
      <c r="G6" s="287"/>
      <c r="H6" s="287"/>
      <c r="I6" s="287"/>
      <c r="J6" s="287"/>
      <c r="K6" s="288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197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198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91" t="s">
        <v>200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</row>
    <row r="12" spans="1:11" ht="39" customHeight="1" x14ac:dyDescent="0.25">
      <c r="A12" s="292" t="s">
        <v>201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</row>
    <row r="13" spans="1:11" ht="39" customHeight="1" x14ac:dyDescent="0.25">
      <c r="A13" s="292" t="s">
        <v>211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</row>
    <row r="14" spans="1:11" ht="39" customHeight="1" x14ac:dyDescent="0.25">
      <c r="A14" s="292" t="s">
        <v>202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</row>
    <row r="15" spans="1:11" ht="39" customHeight="1" x14ac:dyDescent="0.25">
      <c r="A15" s="292" t="s">
        <v>203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</row>
    <row r="16" spans="1:11" ht="39" customHeight="1" x14ac:dyDescent="0.25">
      <c r="A16" s="292" t="s">
        <v>204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</row>
    <row r="17" spans="1:11" ht="39" customHeight="1" x14ac:dyDescent="0.25">
      <c r="A17" s="292" t="s">
        <v>212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</row>
    <row r="18" spans="1:11" ht="39" customHeight="1" x14ac:dyDescent="0.25">
      <c r="A18" s="292" t="s">
        <v>205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</row>
    <row r="19" spans="1:11" ht="39" customHeight="1" x14ac:dyDescent="0.25">
      <c r="A19" s="292" t="s">
        <v>206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</row>
    <row r="20" spans="1:11" ht="39" customHeight="1" x14ac:dyDescent="0.25">
      <c r="A20" s="294" t="s">
        <v>216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</row>
    <row r="21" spans="1:11" ht="39" customHeight="1" x14ac:dyDescent="0.25">
      <c r="A21" s="292" t="s">
        <v>207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</row>
    <row r="22" spans="1:11" ht="39" customHeight="1" x14ac:dyDescent="0.25">
      <c r="A22" s="292" t="s">
        <v>208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</row>
    <row r="23" spans="1:11" ht="39" customHeight="1" x14ac:dyDescent="0.25">
      <c r="A23" s="292" t="s">
        <v>209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</row>
    <row r="24" spans="1:11" ht="50.25" customHeight="1" x14ac:dyDescent="0.25">
      <c r="A24" s="293" t="s">
        <v>210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topLeftCell="A52" zoomScaleNormal="100" workbookViewId="0">
      <selection activeCell="A102" sqref="A102"/>
    </sheetView>
  </sheetViews>
  <sheetFormatPr defaultRowHeight="15" x14ac:dyDescent="0.25"/>
  <cols>
    <col min="1" max="1" width="26.140625" style="213" customWidth="1"/>
    <col min="2" max="2" width="2.5703125" style="214" customWidth="1"/>
    <col min="3" max="3" width="7.2851562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79" t="s">
        <v>0</v>
      </c>
      <c r="W1" s="380"/>
      <c r="X1" s="380"/>
      <c r="Y1" s="380"/>
      <c r="Z1" s="380"/>
    </row>
    <row r="2" spans="1:26" s="115" customFormat="1" ht="18.75" customHeight="1" x14ac:dyDescent="0.25">
      <c r="A2" s="396" t="s">
        <v>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1" t="s">
        <v>234</v>
      </c>
      <c r="M2" s="211" t="s">
        <v>2</v>
      </c>
      <c r="O2" s="2">
        <v>12</v>
      </c>
      <c r="P2" s="396" t="s">
        <v>235</v>
      </c>
      <c r="Q2" s="396"/>
      <c r="R2" s="396"/>
      <c r="S2" s="396"/>
      <c r="T2" s="396"/>
      <c r="U2" s="238"/>
      <c r="V2" s="239"/>
      <c r="W2" s="239"/>
      <c r="X2" s="395" t="s">
        <v>199</v>
      </c>
      <c r="Y2" s="395"/>
    </row>
    <row r="3" spans="1:26" ht="12.75" customHeight="1" thickBot="1" x14ac:dyDescent="0.3">
      <c r="A3" s="216"/>
      <c r="B3" s="217"/>
      <c r="C3" s="216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398" t="s">
        <v>218</v>
      </c>
      <c r="B4" s="399"/>
      <c r="C4" s="404" t="s">
        <v>3</v>
      </c>
      <c r="D4" s="404" t="s">
        <v>4</v>
      </c>
      <c r="E4" s="408" t="s">
        <v>5</v>
      </c>
      <c r="F4" s="410" t="s">
        <v>6</v>
      </c>
      <c r="G4" s="412" t="s">
        <v>7</v>
      </c>
      <c r="H4" s="348" t="s">
        <v>8</v>
      </c>
      <c r="I4" s="349"/>
      <c r="J4" s="349"/>
      <c r="K4" s="349"/>
      <c r="L4" s="349"/>
      <c r="M4" s="350"/>
      <c r="N4" s="350"/>
      <c r="O4" s="328" t="s">
        <v>9</v>
      </c>
      <c r="P4" s="372" t="s">
        <v>10</v>
      </c>
      <c r="Q4" s="349"/>
      <c r="R4" s="349"/>
      <c r="S4" s="328" t="s">
        <v>11</v>
      </c>
      <c r="T4" s="372" t="s">
        <v>12</v>
      </c>
      <c r="U4" s="373"/>
      <c r="V4" s="374"/>
      <c r="W4" s="370" t="s">
        <v>13</v>
      </c>
      <c r="X4" s="381" t="s">
        <v>14</v>
      </c>
      <c r="Y4" s="382"/>
      <c r="Z4" s="383"/>
    </row>
    <row r="5" spans="1:26" ht="12.75" customHeight="1" thickBot="1" x14ac:dyDescent="0.3">
      <c r="A5" s="400"/>
      <c r="B5" s="401"/>
      <c r="C5" s="405"/>
      <c r="D5" s="407"/>
      <c r="E5" s="409"/>
      <c r="F5" s="411"/>
      <c r="G5" s="413"/>
      <c r="H5" s="415" t="s">
        <v>15</v>
      </c>
      <c r="I5" s="416"/>
      <c r="J5" s="416"/>
      <c r="K5" s="416"/>
      <c r="L5" s="417"/>
      <c r="M5" s="418" t="s">
        <v>16</v>
      </c>
      <c r="N5" s="418"/>
      <c r="O5" s="427"/>
      <c r="P5" s="428"/>
      <c r="Q5" s="428"/>
      <c r="R5" s="428"/>
      <c r="S5" s="329"/>
      <c r="T5" s="375"/>
      <c r="U5" s="375"/>
      <c r="V5" s="376"/>
      <c r="W5" s="371"/>
      <c r="X5" s="384"/>
      <c r="Y5" s="385"/>
      <c r="Z5" s="386"/>
    </row>
    <row r="6" spans="1:26" ht="24" customHeight="1" thickBot="1" x14ac:dyDescent="0.3">
      <c r="A6" s="400"/>
      <c r="B6" s="401"/>
      <c r="C6" s="405"/>
      <c r="D6" s="407"/>
      <c r="E6" s="409"/>
      <c r="F6" s="411"/>
      <c r="G6" s="413"/>
      <c r="H6" s="419" t="s">
        <v>17</v>
      </c>
      <c r="I6" s="422" t="s">
        <v>18</v>
      </c>
      <c r="J6" s="423"/>
      <c r="K6" s="423"/>
      <c r="L6" s="424"/>
      <c r="M6" s="425" t="s">
        <v>19</v>
      </c>
      <c r="N6" s="218" t="s">
        <v>20</v>
      </c>
      <c r="O6" s="427"/>
      <c r="P6" s="363" t="s">
        <v>21</v>
      </c>
      <c r="Q6" s="365" t="s">
        <v>22</v>
      </c>
      <c r="R6" s="367" t="s">
        <v>23</v>
      </c>
      <c r="S6" s="329"/>
      <c r="T6" s="377"/>
      <c r="U6" s="377"/>
      <c r="V6" s="378"/>
      <c r="W6" s="371"/>
      <c r="X6" s="369" t="s">
        <v>24</v>
      </c>
      <c r="Y6" s="387" t="s">
        <v>25</v>
      </c>
      <c r="Z6" s="389" t="s">
        <v>26</v>
      </c>
    </row>
    <row r="7" spans="1:26" ht="12.75" customHeight="1" x14ac:dyDescent="0.25">
      <c r="A7" s="400"/>
      <c r="B7" s="401"/>
      <c r="C7" s="405"/>
      <c r="D7" s="407"/>
      <c r="E7" s="409"/>
      <c r="F7" s="411"/>
      <c r="G7" s="413"/>
      <c r="H7" s="420"/>
      <c r="I7" s="354" t="s">
        <v>27</v>
      </c>
      <c r="J7" s="354" t="s">
        <v>28</v>
      </c>
      <c r="K7" s="357" t="s">
        <v>29</v>
      </c>
      <c r="L7" s="359" t="s">
        <v>30</v>
      </c>
      <c r="M7" s="426"/>
      <c r="N7" s="362" t="s">
        <v>31</v>
      </c>
      <c r="O7" s="427"/>
      <c r="P7" s="364"/>
      <c r="Q7" s="366"/>
      <c r="R7" s="368"/>
      <c r="S7" s="329"/>
      <c r="T7" s="391" t="s">
        <v>21</v>
      </c>
      <c r="U7" s="392" t="s">
        <v>22</v>
      </c>
      <c r="V7" s="393" t="s">
        <v>23</v>
      </c>
      <c r="W7" s="371"/>
      <c r="X7" s="369"/>
      <c r="Y7" s="388"/>
      <c r="Z7" s="390"/>
    </row>
    <row r="8" spans="1:26" ht="12.75" customHeight="1" x14ac:dyDescent="0.25">
      <c r="A8" s="400"/>
      <c r="B8" s="401"/>
      <c r="C8" s="405"/>
      <c r="D8" s="407"/>
      <c r="E8" s="409"/>
      <c r="F8" s="411"/>
      <c r="G8" s="413"/>
      <c r="H8" s="420"/>
      <c r="I8" s="355"/>
      <c r="J8" s="355"/>
      <c r="K8" s="357"/>
      <c r="L8" s="360"/>
      <c r="M8" s="426"/>
      <c r="N8" s="362"/>
      <c r="O8" s="427"/>
      <c r="P8" s="364"/>
      <c r="Q8" s="366"/>
      <c r="R8" s="368"/>
      <c r="S8" s="329"/>
      <c r="T8" s="364"/>
      <c r="U8" s="392"/>
      <c r="V8" s="394"/>
      <c r="W8" s="371"/>
      <c r="X8" s="369"/>
      <c r="Y8" s="388"/>
      <c r="Z8" s="390"/>
    </row>
    <row r="9" spans="1:26" ht="36" customHeight="1" thickBot="1" x14ac:dyDescent="0.3">
      <c r="A9" s="402"/>
      <c r="B9" s="403"/>
      <c r="C9" s="406"/>
      <c r="D9" s="407"/>
      <c r="E9" s="409"/>
      <c r="F9" s="411"/>
      <c r="G9" s="414"/>
      <c r="H9" s="421"/>
      <c r="I9" s="356"/>
      <c r="J9" s="356"/>
      <c r="K9" s="358"/>
      <c r="L9" s="361"/>
      <c r="M9" s="426"/>
      <c r="N9" s="362"/>
      <c r="O9" s="427"/>
      <c r="P9" s="364"/>
      <c r="Q9" s="366"/>
      <c r="R9" s="368"/>
      <c r="S9" s="329"/>
      <c r="T9" s="364"/>
      <c r="U9" s="392"/>
      <c r="V9" s="394"/>
      <c r="W9" s="371"/>
      <c r="X9" s="369"/>
      <c r="Y9" s="388"/>
      <c r="Z9" s="390"/>
    </row>
    <row r="10" spans="1:26" ht="12.75" customHeight="1" thickBot="1" x14ac:dyDescent="0.3">
      <c r="A10" s="219" t="s">
        <v>32</v>
      </c>
      <c r="B10" s="220"/>
      <c r="C10" s="220" t="s">
        <v>33</v>
      </c>
      <c r="D10" s="219">
        <v>1</v>
      </c>
      <c r="E10" s="221">
        <v>2</v>
      </c>
      <c r="F10" s="221" t="s">
        <v>34</v>
      </c>
      <c r="G10" s="221">
        <v>3</v>
      </c>
      <c r="H10" s="222">
        <v>4</v>
      </c>
      <c r="I10" s="222" t="s">
        <v>35</v>
      </c>
      <c r="J10" s="222" t="s">
        <v>36</v>
      </c>
      <c r="K10" s="222" t="s">
        <v>37</v>
      </c>
      <c r="L10" s="222" t="s">
        <v>38</v>
      </c>
      <c r="M10" s="221">
        <v>5</v>
      </c>
      <c r="N10" s="221" t="s">
        <v>39</v>
      </c>
      <c r="O10" s="221">
        <v>6</v>
      </c>
      <c r="P10" s="221" t="s">
        <v>40</v>
      </c>
      <c r="Q10" s="221" t="s">
        <v>41</v>
      </c>
      <c r="R10" s="221" t="s">
        <v>42</v>
      </c>
      <c r="S10" s="221">
        <v>7</v>
      </c>
      <c r="T10" s="221" t="s">
        <v>43</v>
      </c>
      <c r="U10" s="221" t="s">
        <v>44</v>
      </c>
      <c r="V10" s="221" t="s">
        <v>45</v>
      </c>
      <c r="W10" s="89">
        <v>9</v>
      </c>
      <c r="X10" s="89" t="s">
        <v>46</v>
      </c>
      <c r="Y10" s="89" t="s">
        <v>47</v>
      </c>
      <c r="Z10" s="248" t="s">
        <v>48</v>
      </c>
    </row>
    <row r="11" spans="1:26" ht="12.75" customHeight="1" x14ac:dyDescent="0.25">
      <c r="A11" s="351" t="s">
        <v>49</v>
      </c>
      <c r="B11" s="331" t="s">
        <v>50</v>
      </c>
      <c r="C11" s="3">
        <v>2017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52"/>
      <c r="B12" s="340"/>
      <c r="C12" s="9">
        <v>2018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53"/>
      <c r="B13" s="341"/>
      <c r="C13" s="13">
        <v>2019</v>
      </c>
      <c r="D13" s="14">
        <f>D16+D19+D22+D25+D28+D31+D34+D37+D40+D43+D46+D49+D52+D55</f>
        <v>76</v>
      </c>
      <c r="E13" s="15">
        <f t="shared" si="0"/>
        <v>352</v>
      </c>
      <c r="F13" s="16">
        <f t="shared" si="0"/>
        <v>5</v>
      </c>
      <c r="G13" s="17">
        <f t="shared" si="0"/>
        <v>428</v>
      </c>
      <c r="H13" s="18">
        <f t="shared" si="0"/>
        <v>250</v>
      </c>
      <c r="I13" s="14">
        <f t="shared" si="0"/>
        <v>3</v>
      </c>
      <c r="J13" s="15">
        <f t="shared" si="0"/>
        <v>86</v>
      </c>
      <c r="K13" s="15">
        <f t="shared" si="0"/>
        <v>97</v>
      </c>
      <c r="L13" s="15">
        <f>L16+L19+L22+L25+L28+L31+L34+L37+L40+L43+L46+L49+L52+L55</f>
        <v>64</v>
      </c>
      <c r="M13" s="15">
        <f t="shared" si="0"/>
        <v>97</v>
      </c>
      <c r="N13" s="16">
        <f t="shared" si="0"/>
        <v>0</v>
      </c>
      <c r="O13" s="18">
        <f t="shared" si="0"/>
        <v>347</v>
      </c>
      <c r="P13" s="14">
        <f t="shared" si="0"/>
        <v>139</v>
      </c>
      <c r="Q13" s="15">
        <f t="shared" si="0"/>
        <v>131</v>
      </c>
      <c r="R13" s="16">
        <f t="shared" si="0"/>
        <v>77</v>
      </c>
      <c r="S13" s="18">
        <f t="shared" si="0"/>
        <v>81</v>
      </c>
      <c r="T13" s="14">
        <f t="shared" si="0"/>
        <v>347</v>
      </c>
      <c r="U13" s="15">
        <f t="shared" si="0"/>
        <v>0</v>
      </c>
      <c r="V13" s="16">
        <f t="shared" si="0"/>
        <v>0</v>
      </c>
      <c r="W13" s="18">
        <f t="shared" si="0"/>
        <v>76</v>
      </c>
      <c r="X13" s="14">
        <f t="shared" si="0"/>
        <v>69</v>
      </c>
      <c r="Y13" s="15">
        <f t="shared" si="0"/>
        <v>25</v>
      </c>
      <c r="Z13" s="19">
        <f t="shared" si="0"/>
        <v>7</v>
      </c>
    </row>
    <row r="14" spans="1:26" ht="12.75" customHeight="1" x14ac:dyDescent="0.25">
      <c r="A14" s="331" t="s">
        <v>51</v>
      </c>
      <c r="B14" s="331" t="s">
        <v>52</v>
      </c>
      <c r="C14" s="3">
        <v>2017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32"/>
      <c r="B15" s="340"/>
      <c r="C15" s="9">
        <v>2018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33"/>
      <c r="B16" s="341"/>
      <c r="C16" s="13">
        <v>2019</v>
      </c>
      <c r="D16" s="223">
        <f>'2. Приложение 2'!E9</f>
        <v>5</v>
      </c>
      <c r="E16" s="223">
        <f>'2. Приложение 2'!W9</f>
        <v>17</v>
      </c>
      <c r="F16" s="188">
        <v>1</v>
      </c>
      <c r="G16" s="17">
        <f>D16+E16</f>
        <v>22</v>
      </c>
      <c r="H16" s="18">
        <f t="shared" si="3"/>
        <v>11</v>
      </c>
      <c r="I16" s="189"/>
      <c r="J16" s="190">
        <v>11</v>
      </c>
      <c r="K16" s="190"/>
      <c r="L16" s="191"/>
      <c r="M16" s="210">
        <f>'2. Приложение 2'!CQ9</f>
        <v>8</v>
      </c>
      <c r="N16" s="192"/>
      <c r="O16" s="18">
        <f t="shared" si="1"/>
        <v>19</v>
      </c>
      <c r="P16" s="189">
        <v>2</v>
      </c>
      <c r="Q16" s="190">
        <v>11</v>
      </c>
      <c r="R16" s="192">
        <v>6</v>
      </c>
      <c r="S16" s="35">
        <f>G16-O16</f>
        <v>3</v>
      </c>
      <c r="T16" s="189">
        <v>19</v>
      </c>
      <c r="U16" s="190"/>
      <c r="V16" s="188"/>
      <c r="W16" s="193">
        <v>4</v>
      </c>
      <c r="X16" s="194">
        <v>7</v>
      </c>
      <c r="Y16" s="195">
        <v>5</v>
      </c>
      <c r="Z16" s="196">
        <v>2</v>
      </c>
    </row>
    <row r="17" spans="1:26" ht="12.75" customHeight="1" x14ac:dyDescent="0.25">
      <c r="A17" s="342" t="s">
        <v>53</v>
      </c>
      <c r="B17" s="345" t="s">
        <v>54</v>
      </c>
      <c r="C17" s="3">
        <v>2017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43"/>
      <c r="B18" s="346"/>
      <c r="C18" s="9">
        <v>2018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44"/>
      <c r="B19" s="347"/>
      <c r="C19" s="13">
        <v>2019</v>
      </c>
      <c r="D19" s="223">
        <f>'2. Приложение 2'!F9</f>
        <v>0</v>
      </c>
      <c r="E19" s="223">
        <f>'2. Приложение 2'!X9</f>
        <v>9</v>
      </c>
      <c r="F19" s="188"/>
      <c r="G19" s="17">
        <f t="shared" si="4"/>
        <v>9</v>
      </c>
      <c r="H19" s="18">
        <f t="shared" si="3"/>
        <v>2</v>
      </c>
      <c r="I19" s="189"/>
      <c r="J19" s="190"/>
      <c r="K19" s="190">
        <v>2</v>
      </c>
      <c r="L19" s="190"/>
      <c r="M19" s="210">
        <f>'2. Приложение 2'!CR9</f>
        <v>7</v>
      </c>
      <c r="N19" s="188"/>
      <c r="O19" s="18">
        <f t="shared" si="1"/>
        <v>9</v>
      </c>
      <c r="P19" s="189">
        <v>9</v>
      </c>
      <c r="Q19" s="190"/>
      <c r="R19" s="188"/>
      <c r="S19" s="18">
        <f t="shared" si="2"/>
        <v>0</v>
      </c>
      <c r="T19" s="189">
        <v>9</v>
      </c>
      <c r="U19" s="190"/>
      <c r="V19" s="188"/>
      <c r="W19" s="193">
        <v>1</v>
      </c>
      <c r="X19" s="189"/>
      <c r="Y19" s="190"/>
      <c r="Z19" s="197"/>
    </row>
    <row r="20" spans="1:26" ht="12.75" customHeight="1" x14ac:dyDescent="0.25">
      <c r="A20" s="335" t="s">
        <v>55</v>
      </c>
      <c r="B20" s="319" t="s">
        <v>56</v>
      </c>
      <c r="C20" s="3">
        <v>2017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36"/>
      <c r="B21" s="320"/>
      <c r="C21" s="9">
        <v>2018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37"/>
      <c r="B22" s="321"/>
      <c r="C22" s="13">
        <v>2019</v>
      </c>
      <c r="D22" s="224">
        <f>'2. Приложение 2'!G9</f>
        <v>8</v>
      </c>
      <c r="E22" s="224">
        <f>'2. Приложение 2'!Y9</f>
        <v>18</v>
      </c>
      <c r="F22" s="192"/>
      <c r="G22" s="17">
        <f t="shared" si="4"/>
        <v>26</v>
      </c>
      <c r="H22" s="18">
        <f t="shared" si="3"/>
        <v>16</v>
      </c>
      <c r="I22" s="198">
        <v>1</v>
      </c>
      <c r="J22" s="191">
        <v>7</v>
      </c>
      <c r="K22" s="191">
        <v>8</v>
      </c>
      <c r="L22" s="191"/>
      <c r="M22" s="210">
        <f>'2. Приложение 2'!CS9</f>
        <v>3</v>
      </c>
      <c r="N22" s="192"/>
      <c r="O22" s="18">
        <f t="shared" si="1"/>
        <v>19</v>
      </c>
      <c r="P22" s="198">
        <v>3</v>
      </c>
      <c r="Q22" s="191">
        <v>9</v>
      </c>
      <c r="R22" s="192">
        <v>7</v>
      </c>
      <c r="S22" s="18">
        <f t="shared" si="2"/>
        <v>7</v>
      </c>
      <c r="T22" s="198">
        <v>19</v>
      </c>
      <c r="U22" s="191"/>
      <c r="V22" s="192"/>
      <c r="W22" s="199">
        <v>4</v>
      </c>
      <c r="X22" s="198">
        <v>4</v>
      </c>
      <c r="Y22" s="191">
        <v>2</v>
      </c>
      <c r="Z22" s="200">
        <v>1</v>
      </c>
    </row>
    <row r="23" spans="1:26" ht="12.75" customHeight="1" x14ac:dyDescent="0.25">
      <c r="A23" s="335" t="s">
        <v>57</v>
      </c>
      <c r="B23" s="319" t="s">
        <v>58</v>
      </c>
      <c r="C23" s="3">
        <v>2017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36"/>
      <c r="B24" s="320"/>
      <c r="C24" s="9">
        <v>2018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37"/>
      <c r="B25" s="321"/>
      <c r="C25" s="13">
        <v>2019</v>
      </c>
      <c r="D25" s="223">
        <f>'2. Приложение 2'!H9</f>
        <v>7</v>
      </c>
      <c r="E25" s="223">
        <f>'2. Приложение 2'!Z9</f>
        <v>28</v>
      </c>
      <c r="F25" s="188">
        <v>1</v>
      </c>
      <c r="G25" s="17">
        <f t="shared" si="4"/>
        <v>35</v>
      </c>
      <c r="H25" s="18">
        <f t="shared" si="3"/>
        <v>15</v>
      </c>
      <c r="I25" s="189"/>
      <c r="J25" s="190">
        <v>6</v>
      </c>
      <c r="K25" s="190">
        <v>9</v>
      </c>
      <c r="L25" s="190"/>
      <c r="M25" s="210">
        <f>'2. Приложение 2'!CT9</f>
        <v>10</v>
      </c>
      <c r="N25" s="188"/>
      <c r="O25" s="18">
        <f t="shared" si="1"/>
        <v>25</v>
      </c>
      <c r="P25" s="189">
        <v>7</v>
      </c>
      <c r="Q25" s="190">
        <v>7</v>
      </c>
      <c r="R25" s="188">
        <v>11</v>
      </c>
      <c r="S25" s="18">
        <f t="shared" si="2"/>
        <v>10</v>
      </c>
      <c r="T25" s="189">
        <v>25</v>
      </c>
      <c r="U25" s="190"/>
      <c r="V25" s="188"/>
      <c r="W25" s="193">
        <v>9</v>
      </c>
      <c r="X25" s="189">
        <v>3</v>
      </c>
      <c r="Y25" s="190">
        <v>2</v>
      </c>
      <c r="Z25" s="197"/>
    </row>
    <row r="26" spans="1:26" ht="12.75" customHeight="1" x14ac:dyDescent="0.25">
      <c r="A26" s="335" t="s">
        <v>59</v>
      </c>
      <c r="B26" s="319" t="s">
        <v>60</v>
      </c>
      <c r="C26" s="3">
        <v>2017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36"/>
      <c r="B27" s="320"/>
      <c r="C27" s="9">
        <v>2018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37"/>
      <c r="B28" s="321"/>
      <c r="C28" s="13">
        <v>2019</v>
      </c>
      <c r="D28" s="224">
        <f>'2. Приложение 2'!I9</f>
        <v>0</v>
      </c>
      <c r="E28" s="224">
        <f>'2. Приложение 2'!AA9</f>
        <v>2</v>
      </c>
      <c r="F28" s="192"/>
      <c r="G28" s="17">
        <f t="shared" si="4"/>
        <v>2</v>
      </c>
      <c r="H28" s="18">
        <f t="shared" si="3"/>
        <v>1</v>
      </c>
      <c r="I28" s="198"/>
      <c r="J28" s="191"/>
      <c r="K28" s="191">
        <v>1</v>
      </c>
      <c r="L28" s="191"/>
      <c r="M28" s="210">
        <f>'2. Приложение 2'!CU9</f>
        <v>1</v>
      </c>
      <c r="N28" s="192"/>
      <c r="O28" s="18">
        <f t="shared" si="1"/>
        <v>2</v>
      </c>
      <c r="P28" s="198"/>
      <c r="Q28" s="191">
        <v>1</v>
      </c>
      <c r="R28" s="192">
        <v>1</v>
      </c>
      <c r="S28" s="18">
        <f t="shared" si="2"/>
        <v>0</v>
      </c>
      <c r="T28" s="198">
        <v>2</v>
      </c>
      <c r="U28" s="191"/>
      <c r="V28" s="192"/>
      <c r="W28" s="199">
        <v>2</v>
      </c>
      <c r="X28" s="198"/>
      <c r="Y28" s="191">
        <v>1</v>
      </c>
      <c r="Z28" s="200"/>
    </row>
    <row r="29" spans="1:26" ht="12.75" customHeight="1" x14ac:dyDescent="0.25">
      <c r="A29" s="335" t="s">
        <v>61</v>
      </c>
      <c r="B29" s="319" t="s">
        <v>62</v>
      </c>
      <c r="C29" s="3">
        <v>2017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36"/>
      <c r="B30" s="320"/>
      <c r="C30" s="9">
        <v>2018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37"/>
      <c r="B31" s="321"/>
      <c r="C31" s="13">
        <v>2019</v>
      </c>
      <c r="D31" s="223">
        <f>'2. Приложение 2'!J9</f>
        <v>14</v>
      </c>
      <c r="E31" s="223">
        <f>'2. Приложение 2'!AB9</f>
        <v>18</v>
      </c>
      <c r="F31" s="188">
        <v>1</v>
      </c>
      <c r="G31" s="17">
        <f t="shared" si="4"/>
        <v>32</v>
      </c>
      <c r="H31" s="18">
        <f t="shared" si="3"/>
        <v>19</v>
      </c>
      <c r="I31" s="189"/>
      <c r="J31" s="190">
        <v>12</v>
      </c>
      <c r="K31" s="190">
        <v>7</v>
      </c>
      <c r="L31" s="190"/>
      <c r="M31" s="210">
        <f>'2. Приложение 2'!CV9</f>
        <v>8</v>
      </c>
      <c r="N31" s="188"/>
      <c r="O31" s="18">
        <f t="shared" si="1"/>
        <v>27</v>
      </c>
      <c r="P31" s="189">
        <v>4</v>
      </c>
      <c r="Q31" s="190">
        <v>14</v>
      </c>
      <c r="R31" s="197">
        <v>9</v>
      </c>
      <c r="S31" s="18">
        <f t="shared" si="2"/>
        <v>5</v>
      </c>
      <c r="T31" s="189">
        <v>27</v>
      </c>
      <c r="U31" s="190"/>
      <c r="V31" s="188"/>
      <c r="W31" s="193">
        <v>5</v>
      </c>
      <c r="X31" s="189">
        <v>7</v>
      </c>
      <c r="Y31" s="190">
        <v>1</v>
      </c>
      <c r="Z31" s="197"/>
    </row>
    <row r="32" spans="1:26" ht="12.75" customHeight="1" x14ac:dyDescent="0.25">
      <c r="A32" s="335" t="s">
        <v>63</v>
      </c>
      <c r="B32" s="319" t="s">
        <v>64</v>
      </c>
      <c r="C32" s="3">
        <v>2017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36"/>
      <c r="B33" s="320"/>
      <c r="C33" s="9">
        <v>2018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37"/>
      <c r="B34" s="321"/>
      <c r="C34" s="13">
        <v>2019</v>
      </c>
      <c r="D34" s="223">
        <f>'2. Приложение 2'!K9</f>
        <v>2</v>
      </c>
      <c r="E34" s="223">
        <f>'2. Приложение 2'!AC9</f>
        <v>18</v>
      </c>
      <c r="F34" s="192"/>
      <c r="G34" s="17">
        <f t="shared" si="4"/>
        <v>20</v>
      </c>
      <c r="H34" s="18">
        <f t="shared" si="3"/>
        <v>9</v>
      </c>
      <c r="I34" s="198">
        <v>1</v>
      </c>
      <c r="J34" s="191">
        <v>3</v>
      </c>
      <c r="K34" s="191">
        <v>5</v>
      </c>
      <c r="L34" s="191"/>
      <c r="M34" s="210">
        <f>'2. Приложение 2'!CW9</f>
        <v>4</v>
      </c>
      <c r="N34" s="192"/>
      <c r="O34" s="18">
        <f t="shared" si="1"/>
        <v>13</v>
      </c>
      <c r="P34" s="198">
        <v>3</v>
      </c>
      <c r="Q34" s="191">
        <v>7</v>
      </c>
      <c r="R34" s="192">
        <v>3</v>
      </c>
      <c r="S34" s="18">
        <f t="shared" si="2"/>
        <v>7</v>
      </c>
      <c r="T34" s="198">
        <v>13</v>
      </c>
      <c r="U34" s="191"/>
      <c r="V34" s="192"/>
      <c r="W34" s="199">
        <v>5</v>
      </c>
      <c r="X34" s="198">
        <v>2</v>
      </c>
      <c r="Y34" s="191">
        <v>1</v>
      </c>
      <c r="Z34" s="200"/>
    </row>
    <row r="35" spans="1:26" ht="12.75" customHeight="1" x14ac:dyDescent="0.25">
      <c r="A35" s="335" t="s">
        <v>65</v>
      </c>
      <c r="B35" s="319" t="s">
        <v>66</v>
      </c>
      <c r="C35" s="3">
        <v>2017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36"/>
      <c r="B36" s="320"/>
      <c r="C36" s="9">
        <v>2018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37"/>
      <c r="B37" s="321"/>
      <c r="C37" s="13">
        <v>2019</v>
      </c>
      <c r="D37" s="223">
        <f>'2. Приложение 2'!L9</f>
        <v>3</v>
      </c>
      <c r="E37" s="223">
        <f>'2. Приложение 2'!AD9</f>
        <v>21</v>
      </c>
      <c r="F37" s="188"/>
      <c r="G37" s="17">
        <f t="shared" si="4"/>
        <v>24</v>
      </c>
      <c r="H37" s="18">
        <f t="shared" si="3"/>
        <v>8</v>
      </c>
      <c r="I37" s="206"/>
      <c r="J37" s="190">
        <v>3</v>
      </c>
      <c r="K37" s="190">
        <v>5</v>
      </c>
      <c r="L37" s="190"/>
      <c r="M37" s="210">
        <f>'2. Приложение 2'!CX9</f>
        <v>12</v>
      </c>
      <c r="N37" s="188"/>
      <c r="O37" s="18">
        <f t="shared" si="1"/>
        <v>20</v>
      </c>
      <c r="P37" s="189">
        <v>12</v>
      </c>
      <c r="Q37" s="190">
        <v>5</v>
      </c>
      <c r="R37" s="197">
        <v>3</v>
      </c>
      <c r="S37" s="18">
        <f t="shared" si="2"/>
        <v>4</v>
      </c>
      <c r="T37" s="189">
        <v>20</v>
      </c>
      <c r="U37" s="190"/>
      <c r="V37" s="188"/>
      <c r="W37" s="193">
        <v>6</v>
      </c>
      <c r="X37" s="189">
        <v>7</v>
      </c>
      <c r="Y37" s="190">
        <v>3</v>
      </c>
      <c r="Z37" s="197"/>
    </row>
    <row r="38" spans="1:26" ht="12.75" customHeight="1" x14ac:dyDescent="0.25">
      <c r="A38" s="319" t="s">
        <v>67</v>
      </c>
      <c r="B38" s="319" t="s">
        <v>68</v>
      </c>
      <c r="C38" s="3">
        <v>2017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38"/>
      <c r="B39" s="320"/>
      <c r="C39" s="9">
        <v>2018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39"/>
      <c r="B40" s="320"/>
      <c r="C40" s="13">
        <v>2019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/>
      <c r="J40" s="191"/>
      <c r="K40" s="191"/>
      <c r="L40" s="191"/>
      <c r="M40" s="210">
        <f>'2. Приложение 2'!CY9</f>
        <v>0</v>
      </c>
      <c r="N40" s="192"/>
      <c r="O40" s="18">
        <f t="shared" si="1"/>
        <v>0</v>
      </c>
      <c r="P40" s="198"/>
      <c r="Q40" s="191"/>
      <c r="R40" s="192"/>
      <c r="S40" s="18">
        <f t="shared" si="2"/>
        <v>0</v>
      </c>
      <c r="T40" s="198"/>
      <c r="U40" s="191"/>
      <c r="V40" s="192"/>
      <c r="W40" s="199"/>
      <c r="X40" s="198"/>
      <c r="Y40" s="191"/>
      <c r="Z40" s="200"/>
    </row>
    <row r="41" spans="1:26" ht="12.75" customHeight="1" x14ac:dyDescent="0.25">
      <c r="A41" s="331" t="s">
        <v>69</v>
      </c>
      <c r="B41" s="319" t="s">
        <v>70</v>
      </c>
      <c r="C41" s="3">
        <v>2017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40"/>
      <c r="B42" s="320"/>
      <c r="C42" s="9">
        <v>2018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41"/>
      <c r="B43" s="321"/>
      <c r="C43" s="13">
        <v>2019</v>
      </c>
      <c r="D43" s="223">
        <f>'2. Приложение 2'!N9</f>
        <v>17</v>
      </c>
      <c r="E43" s="223">
        <f>'2. Приложение 2'!AF9</f>
        <v>51</v>
      </c>
      <c r="F43" s="188">
        <v>2</v>
      </c>
      <c r="G43" s="17">
        <f t="shared" si="4"/>
        <v>68</v>
      </c>
      <c r="H43" s="18">
        <f t="shared" si="3"/>
        <v>45</v>
      </c>
      <c r="I43" s="198"/>
      <c r="J43" s="191">
        <v>21</v>
      </c>
      <c r="K43" s="191">
        <v>16</v>
      </c>
      <c r="L43" s="191">
        <v>8</v>
      </c>
      <c r="M43" s="210">
        <f>'2. Приложение 2'!CZ9</f>
        <v>15</v>
      </c>
      <c r="N43" s="192"/>
      <c r="O43" s="18">
        <f t="shared" si="1"/>
        <v>60</v>
      </c>
      <c r="P43" s="198">
        <v>10</v>
      </c>
      <c r="Q43" s="191">
        <v>31</v>
      </c>
      <c r="R43" s="192">
        <v>19</v>
      </c>
      <c r="S43" s="18">
        <f>G43-O43</f>
        <v>8</v>
      </c>
      <c r="T43" s="189">
        <v>60</v>
      </c>
      <c r="U43" s="190"/>
      <c r="V43" s="188"/>
      <c r="W43" s="193">
        <v>16</v>
      </c>
      <c r="X43" s="189">
        <v>21</v>
      </c>
      <c r="Y43" s="190">
        <v>6</v>
      </c>
      <c r="Z43" s="197">
        <v>3</v>
      </c>
    </row>
    <row r="44" spans="1:26" ht="12.75" customHeight="1" x14ac:dyDescent="0.25">
      <c r="A44" s="331" t="s">
        <v>71</v>
      </c>
      <c r="B44" s="319" t="s">
        <v>72</v>
      </c>
      <c r="C44" s="3">
        <v>2017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32"/>
      <c r="B45" s="320"/>
      <c r="C45" s="9">
        <v>2018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33"/>
      <c r="B46" s="321"/>
      <c r="C46" s="13">
        <v>2019</v>
      </c>
      <c r="D46" s="223">
        <f>'2. Приложение 2'!O9</f>
        <v>0</v>
      </c>
      <c r="E46" s="223">
        <f>'2. Приложение 2'!AG9</f>
        <v>1</v>
      </c>
      <c r="F46" s="188"/>
      <c r="G46" s="17">
        <f t="shared" si="4"/>
        <v>1</v>
      </c>
      <c r="H46" s="18">
        <f t="shared" si="3"/>
        <v>1</v>
      </c>
      <c r="I46" s="198"/>
      <c r="J46" s="191"/>
      <c r="K46" s="191">
        <v>1</v>
      </c>
      <c r="L46" s="191"/>
      <c r="M46" s="210">
        <f>'2. Приложение 2'!DA9</f>
        <v>0</v>
      </c>
      <c r="N46" s="192"/>
      <c r="O46" s="18">
        <f>H46+M46</f>
        <v>1</v>
      </c>
      <c r="P46" s="198">
        <v>1</v>
      </c>
      <c r="Q46" s="191"/>
      <c r="R46" s="192"/>
      <c r="S46" s="18">
        <f t="shared" si="2"/>
        <v>0</v>
      </c>
      <c r="T46" s="189">
        <v>1</v>
      </c>
      <c r="U46" s="190"/>
      <c r="V46" s="188"/>
      <c r="W46" s="193"/>
      <c r="X46" s="189"/>
      <c r="Y46" s="190"/>
      <c r="Z46" s="197"/>
    </row>
    <row r="47" spans="1:26" ht="12.75" customHeight="1" x14ac:dyDescent="0.25">
      <c r="A47" s="334" t="s">
        <v>73</v>
      </c>
      <c r="B47" s="319" t="s">
        <v>74</v>
      </c>
      <c r="C47" s="3">
        <v>2017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26"/>
      <c r="B48" s="320"/>
      <c r="C48" s="9">
        <v>2018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27"/>
      <c r="B49" s="321"/>
      <c r="C49" s="13">
        <v>2019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0</v>
      </c>
      <c r="T49" s="189"/>
      <c r="U49" s="190"/>
      <c r="V49" s="188"/>
      <c r="W49" s="193"/>
      <c r="X49" s="189"/>
      <c r="Y49" s="190"/>
      <c r="Z49" s="197"/>
    </row>
    <row r="50" spans="1:26" ht="12.75" customHeight="1" x14ac:dyDescent="0.25">
      <c r="A50" s="325" t="s">
        <v>75</v>
      </c>
      <c r="B50" s="319" t="s">
        <v>76</v>
      </c>
      <c r="C50" s="3">
        <v>2017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26"/>
      <c r="B51" s="320"/>
      <c r="C51" s="9">
        <v>2018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27"/>
      <c r="B52" s="321"/>
      <c r="C52" s="13">
        <v>2019</v>
      </c>
      <c r="D52" s="223">
        <f>'2. Приложение 2'!Q9</f>
        <v>20</v>
      </c>
      <c r="E52" s="223">
        <f>'2. Приложение 2'!AI9</f>
        <v>102</v>
      </c>
      <c r="F52" s="192"/>
      <c r="G52" s="17">
        <f t="shared" si="4"/>
        <v>122</v>
      </c>
      <c r="H52" s="18">
        <f t="shared" si="3"/>
        <v>63</v>
      </c>
      <c r="I52" s="198">
        <v>1</v>
      </c>
      <c r="J52" s="191">
        <v>21</v>
      </c>
      <c r="K52" s="191">
        <v>41</v>
      </c>
      <c r="L52" s="191"/>
      <c r="M52" s="210">
        <f>'2. Приложение 2'!DC9</f>
        <v>22</v>
      </c>
      <c r="N52" s="192"/>
      <c r="O52" s="18">
        <f t="shared" si="1"/>
        <v>85</v>
      </c>
      <c r="P52" s="198">
        <v>21</v>
      </c>
      <c r="Q52" s="191">
        <v>46</v>
      </c>
      <c r="R52" s="192">
        <v>18</v>
      </c>
      <c r="S52" s="18">
        <f t="shared" si="2"/>
        <v>37</v>
      </c>
      <c r="T52" s="198">
        <v>85</v>
      </c>
      <c r="U52" s="191"/>
      <c r="V52" s="192"/>
      <c r="W52" s="199">
        <v>23</v>
      </c>
      <c r="X52" s="194">
        <v>17</v>
      </c>
      <c r="Y52" s="195">
        <v>4</v>
      </c>
      <c r="Z52" s="196">
        <v>1</v>
      </c>
    </row>
    <row r="53" spans="1:26" ht="12.75" customHeight="1" x14ac:dyDescent="0.25">
      <c r="A53" s="325" t="s">
        <v>77</v>
      </c>
      <c r="B53" s="319" t="s">
        <v>78</v>
      </c>
      <c r="C53" s="3">
        <v>2017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26"/>
      <c r="B54" s="320"/>
      <c r="C54" s="9">
        <v>2018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27"/>
      <c r="B55" s="321"/>
      <c r="C55" s="13">
        <v>2019</v>
      </c>
      <c r="D55" s="223">
        <f>'2. Приложение 2'!R9</f>
        <v>0</v>
      </c>
      <c r="E55" s="223">
        <f>'2. Приложение 2'!AJ9</f>
        <v>67</v>
      </c>
      <c r="F55" s="188"/>
      <c r="G55" s="17">
        <f t="shared" si="4"/>
        <v>67</v>
      </c>
      <c r="H55" s="18">
        <f t="shared" si="3"/>
        <v>60</v>
      </c>
      <c r="I55" s="206"/>
      <c r="J55" s="190">
        <v>2</v>
      </c>
      <c r="K55" s="190">
        <v>2</v>
      </c>
      <c r="L55" s="190">
        <v>56</v>
      </c>
      <c r="M55" s="210">
        <f>'2. Приложение 2'!DD9</f>
        <v>7</v>
      </c>
      <c r="N55" s="188"/>
      <c r="O55" s="18">
        <f t="shared" si="1"/>
        <v>67</v>
      </c>
      <c r="P55" s="189">
        <v>67</v>
      </c>
      <c r="Q55" s="190"/>
      <c r="R55" s="197"/>
      <c r="S55" s="18">
        <f t="shared" si="2"/>
        <v>0</v>
      </c>
      <c r="T55" s="189">
        <v>67</v>
      </c>
      <c r="U55" s="190"/>
      <c r="V55" s="188"/>
      <c r="W55" s="193">
        <v>1</v>
      </c>
      <c r="X55" s="207">
        <v>1</v>
      </c>
      <c r="Y55" s="208"/>
      <c r="Z55" s="209"/>
    </row>
    <row r="56" spans="1:26" ht="12.75" customHeight="1" x14ac:dyDescent="0.25">
      <c r="A56" s="328" t="s">
        <v>79</v>
      </c>
      <c r="B56" s="319" t="s">
        <v>80</v>
      </c>
      <c r="C56" s="3">
        <v>2017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29"/>
      <c r="B57" s="320"/>
      <c r="C57" s="9">
        <v>2018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30"/>
      <c r="B58" s="321"/>
      <c r="C58" s="13">
        <v>2019</v>
      </c>
      <c r="D58" s="223">
        <f>'2. Приложение 2'!S9</f>
        <v>27</v>
      </c>
      <c r="E58" s="223">
        <f>'2. Приложение 2'!AK9</f>
        <v>150</v>
      </c>
      <c r="F58" s="192"/>
      <c r="G58" s="17">
        <f t="shared" si="4"/>
        <v>177</v>
      </c>
      <c r="H58" s="18">
        <f t="shared" si="3"/>
        <v>157</v>
      </c>
      <c r="I58" s="198">
        <v>1</v>
      </c>
      <c r="J58" s="191">
        <v>28</v>
      </c>
      <c r="K58" s="191">
        <v>128</v>
      </c>
      <c r="L58" s="191"/>
      <c r="M58" s="210">
        <f>'2. Приложение 2'!DE9</f>
        <v>4</v>
      </c>
      <c r="N58" s="192"/>
      <c r="O58" s="18">
        <f t="shared" si="1"/>
        <v>161</v>
      </c>
      <c r="P58" s="198">
        <v>13</v>
      </c>
      <c r="Q58" s="191">
        <v>130</v>
      </c>
      <c r="R58" s="192">
        <v>18</v>
      </c>
      <c r="S58" s="18">
        <f>G58-O58</f>
        <v>16</v>
      </c>
      <c r="T58" s="198">
        <v>161</v>
      </c>
      <c r="U58" s="191"/>
      <c r="V58" s="192"/>
      <c r="W58" s="199">
        <v>2</v>
      </c>
      <c r="X58" s="194"/>
      <c r="Y58" s="195"/>
      <c r="Z58" s="196"/>
    </row>
    <row r="59" spans="1:26" ht="12.75" customHeight="1" x14ac:dyDescent="0.25">
      <c r="A59" s="325" t="s">
        <v>81</v>
      </c>
      <c r="B59" s="319" t="s">
        <v>82</v>
      </c>
      <c r="C59" s="3">
        <v>2017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26"/>
      <c r="B60" s="320"/>
      <c r="C60" s="9">
        <v>2018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27"/>
      <c r="B61" s="321"/>
      <c r="C61" s="13">
        <v>2019</v>
      </c>
      <c r="D61" s="223">
        <f>'2. Приложение 2'!T9</f>
        <v>26</v>
      </c>
      <c r="E61" s="223">
        <f>'2. Приложение 2'!AL9</f>
        <v>144</v>
      </c>
      <c r="F61" s="188"/>
      <c r="G61" s="17">
        <f t="shared" si="4"/>
        <v>170</v>
      </c>
      <c r="H61" s="18">
        <f t="shared" si="3"/>
        <v>150</v>
      </c>
      <c r="I61" s="198">
        <v>1</v>
      </c>
      <c r="J61" s="191">
        <v>27</v>
      </c>
      <c r="K61" s="191">
        <v>122</v>
      </c>
      <c r="L61" s="191"/>
      <c r="M61" s="210">
        <f>'2. Приложение 2'!DF9</f>
        <v>4</v>
      </c>
      <c r="N61" s="192"/>
      <c r="O61" s="18">
        <f t="shared" si="1"/>
        <v>154</v>
      </c>
      <c r="P61" s="198">
        <v>12</v>
      </c>
      <c r="Q61" s="191">
        <v>129</v>
      </c>
      <c r="R61" s="192">
        <v>13</v>
      </c>
      <c r="S61" s="18">
        <f t="shared" si="2"/>
        <v>16</v>
      </c>
      <c r="T61" s="189">
        <v>154</v>
      </c>
      <c r="U61" s="190"/>
      <c r="V61" s="188"/>
      <c r="W61" s="193">
        <v>2</v>
      </c>
      <c r="X61" s="207"/>
      <c r="Y61" s="208"/>
      <c r="Z61" s="209"/>
    </row>
    <row r="62" spans="1:26" ht="12.75" customHeight="1" x14ac:dyDescent="0.25">
      <c r="A62" s="325" t="s">
        <v>83</v>
      </c>
      <c r="B62" s="319" t="s">
        <v>84</v>
      </c>
      <c r="C62" s="3">
        <v>2017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26"/>
      <c r="B63" s="320"/>
      <c r="C63" s="9">
        <v>2018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27"/>
      <c r="B64" s="321"/>
      <c r="C64" s="13">
        <v>2019</v>
      </c>
      <c r="D64" s="223">
        <f>'2. Приложение 2'!U9</f>
        <v>1</v>
      </c>
      <c r="E64" s="223">
        <f>'2. Приложение 2'!AM9</f>
        <v>6</v>
      </c>
      <c r="F64" s="188"/>
      <c r="G64" s="17">
        <f>D64+E64</f>
        <v>7</v>
      </c>
      <c r="H64" s="18">
        <f t="shared" si="3"/>
        <v>7</v>
      </c>
      <c r="I64" s="198"/>
      <c r="J64" s="191">
        <v>1</v>
      </c>
      <c r="K64" s="191">
        <v>6</v>
      </c>
      <c r="L64" s="191"/>
      <c r="M64" s="210">
        <f>'2. Приложение 2'!DG9</f>
        <v>0</v>
      </c>
      <c r="N64" s="192"/>
      <c r="O64" s="18">
        <f t="shared" si="1"/>
        <v>7</v>
      </c>
      <c r="P64" s="198">
        <v>1</v>
      </c>
      <c r="Q64" s="191">
        <v>1</v>
      </c>
      <c r="R64" s="192">
        <v>5</v>
      </c>
      <c r="S64" s="18">
        <f>G64-O64</f>
        <v>0</v>
      </c>
      <c r="T64" s="189">
        <v>7</v>
      </c>
      <c r="U64" s="190"/>
      <c r="V64" s="188"/>
      <c r="W64" s="193"/>
      <c r="X64" s="207"/>
      <c r="Y64" s="208"/>
      <c r="Z64" s="209"/>
    </row>
    <row r="65" spans="1:26" ht="12.75" customHeight="1" x14ac:dyDescent="0.25">
      <c r="A65" s="328" t="s">
        <v>85</v>
      </c>
      <c r="B65" s="319" t="s">
        <v>86</v>
      </c>
      <c r="C65" s="3">
        <v>2017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29"/>
      <c r="B66" s="320"/>
      <c r="C66" s="9">
        <v>2018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30"/>
      <c r="B67" s="321"/>
      <c r="C67" s="13">
        <v>2019</v>
      </c>
      <c r="D67" s="70">
        <f>D13+D58</f>
        <v>103</v>
      </c>
      <c r="E67" s="71">
        <f t="shared" si="5"/>
        <v>502</v>
      </c>
      <c r="F67" s="72">
        <f t="shared" si="5"/>
        <v>5</v>
      </c>
      <c r="G67" s="73">
        <f t="shared" si="5"/>
        <v>605</v>
      </c>
      <c r="H67" s="73">
        <f t="shared" si="5"/>
        <v>407</v>
      </c>
      <c r="I67" s="74">
        <f t="shared" si="5"/>
        <v>4</v>
      </c>
      <c r="J67" s="71">
        <f t="shared" si="5"/>
        <v>114</v>
      </c>
      <c r="K67" s="71">
        <f t="shared" si="5"/>
        <v>225</v>
      </c>
      <c r="L67" s="71">
        <f>L13+L58</f>
        <v>64</v>
      </c>
      <c r="M67" s="71">
        <f t="shared" si="5"/>
        <v>101</v>
      </c>
      <c r="N67" s="72">
        <f t="shared" si="5"/>
        <v>0</v>
      </c>
      <c r="O67" s="73">
        <f t="shared" si="5"/>
        <v>508</v>
      </c>
      <c r="P67" s="74">
        <f t="shared" si="5"/>
        <v>152</v>
      </c>
      <c r="Q67" s="71">
        <f t="shared" si="5"/>
        <v>261</v>
      </c>
      <c r="R67" s="72">
        <f t="shared" si="5"/>
        <v>95</v>
      </c>
      <c r="S67" s="73">
        <f t="shared" si="5"/>
        <v>97</v>
      </c>
      <c r="T67" s="74">
        <f t="shared" si="5"/>
        <v>508</v>
      </c>
      <c r="U67" s="71">
        <f t="shared" si="5"/>
        <v>0</v>
      </c>
      <c r="V67" s="72">
        <f t="shared" si="5"/>
        <v>0</v>
      </c>
      <c r="W67" s="73">
        <f t="shared" si="5"/>
        <v>78</v>
      </c>
      <c r="X67" s="74">
        <f t="shared" si="5"/>
        <v>69</v>
      </c>
      <c r="Y67" s="71">
        <f t="shared" si="5"/>
        <v>25</v>
      </c>
      <c r="Z67" s="75">
        <f t="shared" si="5"/>
        <v>7</v>
      </c>
    </row>
    <row r="68" spans="1:26" ht="12.75" customHeight="1" x14ac:dyDescent="0.25">
      <c r="A68" s="316" t="s">
        <v>87</v>
      </c>
      <c r="B68" s="319" t="s">
        <v>88</v>
      </c>
      <c r="C68" s="3">
        <v>2017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17"/>
      <c r="B69" s="320"/>
      <c r="C69" s="9">
        <v>2018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18"/>
      <c r="B70" s="321"/>
      <c r="C70" s="13">
        <v>2019</v>
      </c>
      <c r="D70" s="76"/>
      <c r="E70" s="76"/>
      <c r="F70" s="76"/>
      <c r="G70" s="77">
        <v>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16" t="s">
        <v>89</v>
      </c>
      <c r="B71" s="319" t="s">
        <v>90</v>
      </c>
      <c r="C71" s="3">
        <v>2017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17"/>
      <c r="B72" s="320"/>
      <c r="C72" s="9">
        <v>2018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18"/>
      <c r="B73" s="321"/>
      <c r="C73" s="13">
        <v>2019</v>
      </c>
      <c r="D73" s="79"/>
      <c r="E73" s="79"/>
      <c r="F73" s="79"/>
      <c r="G73" s="227">
        <f>IF(G70&lt;&gt;0,G67/O2/G70,0)</f>
        <v>10.083333333333332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8.4666666666666668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16" t="s">
        <v>91</v>
      </c>
      <c r="B74" s="319" t="s">
        <v>92</v>
      </c>
      <c r="C74" s="3">
        <v>2017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17"/>
      <c r="B75" s="320"/>
      <c r="C75" s="9">
        <v>2018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18"/>
      <c r="B76" s="321"/>
      <c r="C76" s="13">
        <v>2019</v>
      </c>
      <c r="D76" s="76"/>
      <c r="E76" s="76"/>
      <c r="F76" s="76"/>
      <c r="G76" s="77">
        <v>59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22" t="s">
        <v>93</v>
      </c>
      <c r="B77" s="319" t="s">
        <v>94</v>
      </c>
      <c r="C77" s="3">
        <v>2017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23"/>
      <c r="B78" s="320"/>
      <c r="C78" s="9">
        <v>2018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24"/>
      <c r="B79" s="321"/>
      <c r="C79" s="13">
        <v>2019</v>
      </c>
      <c r="D79" s="82"/>
      <c r="E79" s="79"/>
      <c r="F79" s="79"/>
      <c r="G79" s="227">
        <f>IF(G76&lt;&gt;0,G67/G76,0)</f>
        <v>10.254237288135593</v>
      </c>
      <c r="H79" s="79"/>
      <c r="I79" s="79"/>
      <c r="J79" s="79"/>
      <c r="K79" s="79"/>
      <c r="L79" s="79"/>
      <c r="M79" s="79"/>
      <c r="N79" s="79"/>
      <c r="O79" s="227">
        <f>IF(G76&lt;&gt;0,O67/G76,0)</f>
        <v>8.6101694915254239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295" t="s">
        <v>95</v>
      </c>
      <c r="B81" s="220"/>
      <c r="C81" s="231"/>
      <c r="D81" s="313" t="s">
        <v>96</v>
      </c>
      <c r="E81" s="313"/>
      <c r="F81" s="313"/>
      <c r="G81" s="299" t="s">
        <v>97</v>
      </c>
      <c r="H81" s="300"/>
      <c r="I81" s="301"/>
      <c r="J81" s="299" t="s">
        <v>98</v>
      </c>
      <c r="K81" s="300"/>
      <c r="L81" s="300"/>
      <c r="M81" s="301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296"/>
      <c r="B82" s="302" t="s">
        <v>99</v>
      </c>
      <c r="C82" s="232"/>
      <c r="D82" s="83" t="s">
        <v>24</v>
      </c>
      <c r="E82" s="84" t="s">
        <v>100</v>
      </c>
      <c r="F82" s="233" t="s">
        <v>26</v>
      </c>
      <c r="G82" s="85" t="s">
        <v>24</v>
      </c>
      <c r="H82" s="84" t="s">
        <v>100</v>
      </c>
      <c r="I82" s="234" t="s">
        <v>26</v>
      </c>
      <c r="J82" s="85" t="s">
        <v>24</v>
      </c>
      <c r="K82" s="305" t="s">
        <v>100</v>
      </c>
      <c r="L82" s="306"/>
      <c r="M82" s="234" t="s">
        <v>26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296"/>
      <c r="B83" s="303"/>
      <c r="C83" s="235"/>
      <c r="D83" s="86" t="s">
        <v>46</v>
      </c>
      <c r="E83" s="87" t="s">
        <v>47</v>
      </c>
      <c r="F83" s="236" t="s">
        <v>48</v>
      </c>
      <c r="G83" s="88" t="s">
        <v>101</v>
      </c>
      <c r="H83" s="89" t="s">
        <v>102</v>
      </c>
      <c r="I83" s="237" t="s">
        <v>103</v>
      </c>
      <c r="J83" s="88" t="s">
        <v>104</v>
      </c>
      <c r="K83" s="307" t="s">
        <v>105</v>
      </c>
      <c r="L83" s="308"/>
      <c r="M83" s="237" t="s">
        <v>106</v>
      </c>
      <c r="O83" s="228"/>
      <c r="P83" s="76"/>
      <c r="Q83" s="76"/>
      <c r="R83" s="76"/>
      <c r="S83" s="76"/>
    </row>
    <row r="84" spans="1:26" ht="12.75" customHeight="1" x14ac:dyDescent="0.25">
      <c r="A84" s="296"/>
      <c r="B84" s="303"/>
      <c r="C84" s="3">
        <v>2017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309"/>
      <c r="L84" s="310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296"/>
      <c r="B85" s="303"/>
      <c r="C85" s="9">
        <v>2018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311"/>
      <c r="L85" s="312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297"/>
      <c r="B86" s="304"/>
      <c r="C86" s="13">
        <v>2019</v>
      </c>
      <c r="D86" s="104">
        <f t="shared" si="6"/>
        <v>69</v>
      </c>
      <c r="E86" s="105">
        <f t="shared" si="6"/>
        <v>25</v>
      </c>
      <c r="F86" s="106">
        <f>I86+M86</f>
        <v>7</v>
      </c>
      <c r="G86" s="212">
        <v>59</v>
      </c>
      <c r="H86" s="107">
        <v>22</v>
      </c>
      <c r="I86" s="108">
        <v>7</v>
      </c>
      <c r="J86" s="109">
        <v>10</v>
      </c>
      <c r="K86" s="314">
        <v>3</v>
      </c>
      <c r="L86" s="315"/>
      <c r="M86" s="110"/>
      <c r="O86" s="228"/>
      <c r="P86" s="76"/>
      <c r="Q86" s="76"/>
      <c r="R86" s="76"/>
      <c r="S86" s="298" t="s">
        <v>107</v>
      </c>
      <c r="T86" s="298"/>
      <c r="U86" s="298"/>
      <c r="V86" s="298"/>
      <c r="W86" s="298"/>
      <c r="X86" s="298"/>
      <c r="Y86" s="298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217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213" t="s">
        <v>223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70" t="s">
        <v>220</v>
      </c>
      <c r="B89" s="271"/>
      <c r="C89" s="271"/>
      <c r="D89" s="76"/>
      <c r="E89" s="76"/>
      <c r="F89" s="76"/>
      <c r="G89" s="228"/>
      <c r="H89" s="76"/>
      <c r="I89" s="76"/>
      <c r="J89" s="76"/>
      <c r="K89" s="76"/>
      <c r="L89" s="76"/>
      <c r="M89" s="76"/>
      <c r="N89" s="76"/>
      <c r="O89" s="228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2"/>
      <c r="B90" s="273"/>
      <c r="C90" s="274" t="s">
        <v>219</v>
      </c>
      <c r="D90" s="76"/>
      <c r="E90" s="76"/>
      <c r="F90" s="76"/>
      <c r="G90" s="228"/>
      <c r="H90" s="76"/>
      <c r="I90" s="76"/>
      <c r="J90" s="76"/>
      <c r="K90" s="76"/>
      <c r="L90" s="76"/>
      <c r="M90" s="76"/>
      <c r="N90" s="76"/>
      <c r="O90" s="228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8" t="s">
        <v>222</v>
      </c>
      <c r="B91" s="275"/>
      <c r="C91" s="276">
        <v>407</v>
      </c>
      <c r="D91" s="76"/>
      <c r="E91" s="76"/>
      <c r="F91" s="76"/>
      <c r="G91" s="228"/>
      <c r="H91" s="76"/>
      <c r="I91" s="76"/>
      <c r="J91" s="76"/>
      <c r="K91" s="76"/>
      <c r="L91" s="76"/>
      <c r="M91" s="76"/>
      <c r="N91" s="76"/>
      <c r="O91" s="228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9" t="s">
        <v>221</v>
      </c>
      <c r="B92" s="275"/>
      <c r="C92" s="277">
        <v>150</v>
      </c>
      <c r="D92" s="76"/>
      <c r="E92" s="76"/>
      <c r="F92" s="76"/>
      <c r="G92" s="228"/>
      <c r="H92" s="76"/>
      <c r="I92" s="76"/>
      <c r="J92" s="76"/>
      <c r="K92" s="76"/>
      <c r="L92" s="76"/>
      <c r="M92" s="76"/>
      <c r="N92" s="76"/>
      <c r="O92" s="228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9"/>
      <c r="B93" s="230"/>
      <c r="C93" s="229"/>
      <c r="D93" s="76"/>
      <c r="E93" s="76"/>
      <c r="F93" s="76"/>
      <c r="G93" s="228"/>
      <c r="H93" s="76"/>
      <c r="I93" s="76"/>
      <c r="J93" s="76"/>
      <c r="K93" s="76"/>
      <c r="L93" s="76"/>
      <c r="M93" s="76"/>
      <c r="N93" s="76"/>
      <c r="O93" s="228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108</v>
      </c>
      <c r="B94" s="112"/>
      <c r="C94" s="111"/>
      <c r="D94" s="111"/>
      <c r="E94" s="111"/>
      <c r="F94" s="111"/>
      <c r="G94" s="113" t="s">
        <v>109</v>
      </c>
      <c r="H94" s="113"/>
      <c r="I94" s="113"/>
      <c r="J94" s="113"/>
      <c r="K94" s="113"/>
      <c r="L94" s="113"/>
      <c r="M94" s="114"/>
      <c r="O94" s="113" t="s">
        <v>240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236</v>
      </c>
      <c r="B95" s="116"/>
      <c r="C95" s="116"/>
      <c r="D95" s="114"/>
      <c r="E95" s="114"/>
      <c r="F95" s="114"/>
      <c r="G95" s="114"/>
      <c r="H95" s="114"/>
      <c r="I95" s="114"/>
      <c r="J95" s="114" t="s">
        <v>239</v>
      </c>
      <c r="K95" s="114"/>
      <c r="L95" s="114"/>
      <c r="M95" s="114"/>
      <c r="N95" s="114"/>
      <c r="O95" s="281" t="s">
        <v>241</v>
      </c>
      <c r="P95" s="114"/>
      <c r="Q95" s="114"/>
      <c r="U95" s="114" t="s">
        <v>242</v>
      </c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237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238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110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66" orientation="landscape" r:id="rId1"/>
  <rowBreaks count="1" manualBreakCount="1">
    <brk id="67" max="16383" man="1"/>
  </rowBreaks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view="pageBreakPreview" topLeftCell="A7" zoomScaleNormal="100" zoomScaleSheetLayoutView="100" workbookViewId="0">
      <selection activeCell="H81" sqref="H81"/>
    </sheetView>
  </sheetViews>
  <sheetFormatPr defaultRowHeight="14.25" x14ac:dyDescent="0.2"/>
  <cols>
    <col min="1" max="1" width="4.140625" style="251" customWidth="1"/>
    <col min="2" max="2" width="32.5703125" style="251" customWidth="1"/>
    <col min="3" max="3" width="7.14062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111</v>
      </c>
      <c r="C1" s="140"/>
      <c r="D1" s="140"/>
      <c r="AF1" s="395" t="s">
        <v>199</v>
      </c>
      <c r="AG1" s="395"/>
    </row>
    <row r="2" spans="1:147" ht="12.75" customHeight="1" x14ac:dyDescent="0.25">
      <c r="D2" s="456" t="s">
        <v>224</v>
      </c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112</v>
      </c>
      <c r="AB3" s="140"/>
    </row>
    <row r="4" spans="1:147" ht="13.5" customHeight="1" thickBot="1" x14ac:dyDescent="0.25">
      <c r="A4" s="449" t="s">
        <v>113</v>
      </c>
      <c r="B4" s="459" t="s">
        <v>153</v>
      </c>
      <c r="C4" s="462" t="s">
        <v>114</v>
      </c>
      <c r="D4" s="452" t="s">
        <v>115</v>
      </c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5"/>
      <c r="V4" s="452" t="s">
        <v>116</v>
      </c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5"/>
      <c r="AN4" s="440" t="s">
        <v>117</v>
      </c>
      <c r="AO4" s="441"/>
      <c r="AP4" s="441"/>
      <c r="AQ4" s="441"/>
      <c r="AR4" s="441"/>
      <c r="AS4" s="441"/>
      <c r="AT4" s="441"/>
      <c r="AU4" s="441"/>
      <c r="AV4" s="441"/>
      <c r="AW4" s="441"/>
      <c r="AX4" s="441"/>
      <c r="AY4" s="441"/>
      <c r="AZ4" s="441"/>
      <c r="BA4" s="441"/>
      <c r="BB4" s="441"/>
      <c r="BC4" s="441"/>
      <c r="BD4" s="441"/>
      <c r="BE4" s="442"/>
      <c r="BF4" s="440" t="s">
        <v>118</v>
      </c>
      <c r="BG4" s="441"/>
      <c r="BH4" s="441"/>
      <c r="BI4" s="441"/>
      <c r="BJ4" s="441"/>
      <c r="BK4" s="441"/>
      <c r="BL4" s="441"/>
      <c r="BM4" s="441"/>
      <c r="BN4" s="441"/>
      <c r="BO4" s="441"/>
      <c r="BP4" s="441"/>
      <c r="BQ4" s="441"/>
      <c r="BR4" s="441"/>
      <c r="BS4" s="441"/>
      <c r="BT4" s="441"/>
      <c r="BU4" s="441"/>
      <c r="BV4" s="441"/>
      <c r="BW4" s="442"/>
      <c r="BX4" s="446" t="s">
        <v>119</v>
      </c>
      <c r="BY4" s="447"/>
      <c r="BZ4" s="447"/>
      <c r="CA4" s="447"/>
      <c r="CB4" s="447"/>
      <c r="CC4" s="447"/>
      <c r="CD4" s="447"/>
      <c r="CE4" s="447"/>
      <c r="CF4" s="447"/>
      <c r="CG4" s="447"/>
      <c r="CH4" s="447"/>
      <c r="CI4" s="447"/>
      <c r="CJ4" s="447"/>
      <c r="CK4" s="447"/>
      <c r="CL4" s="447"/>
      <c r="CM4" s="447"/>
      <c r="CN4" s="447"/>
      <c r="CO4" s="447"/>
      <c r="CP4" s="447"/>
      <c r="CQ4" s="447"/>
      <c r="CR4" s="447"/>
      <c r="CS4" s="447"/>
      <c r="CT4" s="447"/>
      <c r="CU4" s="447"/>
      <c r="CV4" s="447"/>
      <c r="CW4" s="447"/>
      <c r="CX4" s="447"/>
      <c r="CY4" s="447"/>
      <c r="CZ4" s="447"/>
      <c r="DA4" s="447"/>
      <c r="DB4" s="447"/>
      <c r="DC4" s="447"/>
      <c r="DD4" s="447"/>
      <c r="DE4" s="448"/>
      <c r="DF4" s="448"/>
      <c r="DG4" s="249"/>
      <c r="DH4" s="449" t="s">
        <v>120</v>
      </c>
      <c r="DI4" s="450"/>
      <c r="DJ4" s="450"/>
      <c r="DK4" s="450"/>
      <c r="DL4" s="450"/>
      <c r="DM4" s="450"/>
      <c r="DN4" s="450"/>
      <c r="DO4" s="450"/>
      <c r="DP4" s="450"/>
      <c r="DQ4" s="450"/>
      <c r="DR4" s="450"/>
      <c r="DS4" s="450"/>
      <c r="DT4" s="450"/>
      <c r="DU4" s="450"/>
      <c r="DV4" s="450"/>
      <c r="DW4" s="450"/>
      <c r="DX4" s="450"/>
      <c r="DY4" s="451"/>
      <c r="DZ4" s="440" t="s">
        <v>121</v>
      </c>
      <c r="EA4" s="441"/>
      <c r="EB4" s="441"/>
      <c r="EC4" s="441"/>
      <c r="ED4" s="441"/>
      <c r="EE4" s="441"/>
      <c r="EF4" s="441"/>
      <c r="EG4" s="441"/>
      <c r="EH4" s="441"/>
      <c r="EI4" s="441"/>
      <c r="EJ4" s="441"/>
      <c r="EK4" s="441"/>
      <c r="EL4" s="441"/>
      <c r="EM4" s="441"/>
      <c r="EN4" s="441"/>
      <c r="EO4" s="441"/>
      <c r="EP4" s="441"/>
      <c r="EQ4" s="442"/>
    </row>
    <row r="5" spans="1:147" ht="12" customHeight="1" thickBot="1" x14ac:dyDescent="0.25">
      <c r="A5" s="457"/>
      <c r="B5" s="460"/>
      <c r="C5" s="463"/>
      <c r="D5" s="466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8"/>
      <c r="V5" s="466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8"/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5"/>
      <c r="BF5" s="443"/>
      <c r="BG5" s="444"/>
      <c r="BH5" s="444"/>
      <c r="BI5" s="444"/>
      <c r="BJ5" s="444"/>
      <c r="BK5" s="444"/>
      <c r="BL5" s="444"/>
      <c r="BM5" s="444"/>
      <c r="BN5" s="444"/>
      <c r="BO5" s="444"/>
      <c r="BP5" s="444"/>
      <c r="BQ5" s="444"/>
      <c r="BR5" s="444"/>
      <c r="BS5" s="444"/>
      <c r="BT5" s="444"/>
      <c r="BU5" s="444"/>
      <c r="BV5" s="444"/>
      <c r="BW5" s="445"/>
      <c r="BX5" s="452" t="s">
        <v>122</v>
      </c>
      <c r="BY5" s="453"/>
      <c r="BZ5" s="453"/>
      <c r="CA5" s="453"/>
      <c r="CB5" s="453"/>
      <c r="CC5" s="453"/>
      <c r="CD5" s="453"/>
      <c r="CE5" s="453"/>
      <c r="CF5" s="453"/>
      <c r="CG5" s="453"/>
      <c r="CH5" s="453"/>
      <c r="CI5" s="453"/>
      <c r="CJ5" s="453"/>
      <c r="CK5" s="453"/>
      <c r="CL5" s="453"/>
      <c r="CM5" s="453"/>
      <c r="CN5" s="453"/>
      <c r="CO5" s="453"/>
      <c r="CP5" s="446" t="s">
        <v>123</v>
      </c>
      <c r="CQ5" s="447"/>
      <c r="CR5" s="447"/>
      <c r="CS5" s="447"/>
      <c r="CT5" s="447"/>
      <c r="CU5" s="447"/>
      <c r="CV5" s="447"/>
      <c r="CW5" s="447"/>
      <c r="CX5" s="447"/>
      <c r="CY5" s="447"/>
      <c r="CZ5" s="447"/>
      <c r="DA5" s="447"/>
      <c r="DB5" s="447"/>
      <c r="DC5" s="447"/>
      <c r="DD5" s="447"/>
      <c r="DE5" s="447"/>
      <c r="DF5" s="447"/>
      <c r="DG5" s="454"/>
      <c r="DH5" s="452" t="s">
        <v>124</v>
      </c>
      <c r="DI5" s="453"/>
      <c r="DJ5" s="453"/>
      <c r="DK5" s="453"/>
      <c r="DL5" s="453"/>
      <c r="DM5" s="453"/>
      <c r="DN5" s="453"/>
      <c r="DO5" s="453"/>
      <c r="DP5" s="453"/>
      <c r="DQ5" s="453"/>
      <c r="DR5" s="453"/>
      <c r="DS5" s="453"/>
      <c r="DT5" s="453"/>
      <c r="DU5" s="453"/>
      <c r="DV5" s="453"/>
      <c r="DW5" s="453"/>
      <c r="DX5" s="453"/>
      <c r="DY5" s="455"/>
      <c r="DZ5" s="443"/>
      <c r="EA5" s="444"/>
      <c r="EB5" s="444"/>
      <c r="EC5" s="444"/>
      <c r="ED5" s="444"/>
      <c r="EE5" s="444"/>
      <c r="EF5" s="444"/>
      <c r="EG5" s="444"/>
      <c r="EH5" s="444"/>
      <c r="EI5" s="444"/>
      <c r="EJ5" s="444"/>
      <c r="EK5" s="444"/>
      <c r="EL5" s="444"/>
      <c r="EM5" s="444"/>
      <c r="EN5" s="444"/>
      <c r="EO5" s="444"/>
      <c r="EP5" s="444"/>
      <c r="EQ5" s="445"/>
    </row>
    <row r="6" spans="1:147" ht="12.75" customHeight="1" x14ac:dyDescent="0.2">
      <c r="A6" s="457"/>
      <c r="B6" s="460"/>
      <c r="C6" s="464"/>
      <c r="D6" s="436" t="s">
        <v>125</v>
      </c>
      <c r="E6" s="434" t="s">
        <v>126</v>
      </c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9"/>
      <c r="V6" s="436" t="s">
        <v>125</v>
      </c>
      <c r="W6" s="434" t="s">
        <v>126</v>
      </c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5"/>
      <c r="AN6" s="436" t="s">
        <v>125</v>
      </c>
      <c r="AO6" s="434" t="s">
        <v>126</v>
      </c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5"/>
      <c r="BF6" s="436" t="s">
        <v>125</v>
      </c>
      <c r="BG6" s="434" t="s">
        <v>126</v>
      </c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5"/>
      <c r="BX6" s="436" t="s">
        <v>125</v>
      </c>
      <c r="BY6" s="434" t="s">
        <v>126</v>
      </c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5"/>
      <c r="CP6" s="436" t="s">
        <v>125</v>
      </c>
      <c r="CQ6" s="434" t="s">
        <v>126</v>
      </c>
      <c r="CR6" s="434"/>
      <c r="CS6" s="434"/>
      <c r="CT6" s="434"/>
      <c r="CU6" s="434"/>
      <c r="CV6" s="434"/>
      <c r="CW6" s="434"/>
      <c r="CX6" s="434"/>
      <c r="CY6" s="434"/>
      <c r="CZ6" s="434"/>
      <c r="DA6" s="434"/>
      <c r="DB6" s="434"/>
      <c r="DC6" s="434"/>
      <c r="DD6" s="434"/>
      <c r="DE6" s="434"/>
      <c r="DF6" s="434"/>
      <c r="DG6" s="435"/>
      <c r="DH6" s="436" t="s">
        <v>125</v>
      </c>
      <c r="DI6" s="434" t="s">
        <v>126</v>
      </c>
      <c r="DJ6" s="434"/>
      <c r="DK6" s="434"/>
      <c r="DL6" s="434"/>
      <c r="DM6" s="434"/>
      <c r="DN6" s="434"/>
      <c r="DO6" s="434"/>
      <c r="DP6" s="434"/>
      <c r="DQ6" s="434"/>
      <c r="DR6" s="434"/>
      <c r="DS6" s="434"/>
      <c r="DT6" s="434"/>
      <c r="DU6" s="434"/>
      <c r="DV6" s="434"/>
      <c r="DW6" s="434"/>
      <c r="DX6" s="434"/>
      <c r="DY6" s="435"/>
      <c r="DZ6" s="436" t="s">
        <v>125</v>
      </c>
      <c r="EA6" s="434" t="s">
        <v>126</v>
      </c>
      <c r="EB6" s="434"/>
      <c r="EC6" s="434"/>
      <c r="ED6" s="434"/>
      <c r="EE6" s="434"/>
      <c r="EF6" s="434"/>
      <c r="EG6" s="434"/>
      <c r="EH6" s="434"/>
      <c r="EI6" s="434"/>
      <c r="EJ6" s="434"/>
      <c r="EK6" s="434"/>
      <c r="EL6" s="434"/>
      <c r="EM6" s="434"/>
      <c r="EN6" s="434"/>
      <c r="EO6" s="434"/>
      <c r="EP6" s="434"/>
      <c r="EQ6" s="439"/>
    </row>
    <row r="7" spans="1:147" ht="12.75" customHeight="1" x14ac:dyDescent="0.2">
      <c r="A7" s="457"/>
      <c r="B7" s="460"/>
      <c r="C7" s="464"/>
      <c r="D7" s="437"/>
      <c r="E7" s="429" t="s">
        <v>127</v>
      </c>
      <c r="F7" s="429" t="s">
        <v>53</v>
      </c>
      <c r="G7" s="429" t="s">
        <v>128</v>
      </c>
      <c r="H7" s="429" t="s">
        <v>129</v>
      </c>
      <c r="I7" s="429" t="s">
        <v>130</v>
      </c>
      <c r="J7" s="429" t="s">
        <v>131</v>
      </c>
      <c r="K7" s="429" t="s">
        <v>132</v>
      </c>
      <c r="L7" s="429" t="s">
        <v>133</v>
      </c>
      <c r="M7" s="429" t="s">
        <v>134</v>
      </c>
      <c r="N7" s="429" t="s">
        <v>69</v>
      </c>
      <c r="O7" s="429" t="s">
        <v>71</v>
      </c>
      <c r="P7" s="429" t="s">
        <v>73</v>
      </c>
      <c r="Q7" s="429" t="s">
        <v>135</v>
      </c>
      <c r="R7" s="429" t="s">
        <v>136</v>
      </c>
      <c r="S7" s="431" t="s">
        <v>137</v>
      </c>
      <c r="T7" s="432"/>
      <c r="U7" s="433"/>
      <c r="V7" s="437"/>
      <c r="W7" s="429" t="s">
        <v>127</v>
      </c>
      <c r="X7" s="429" t="s">
        <v>53</v>
      </c>
      <c r="Y7" s="429" t="s">
        <v>128</v>
      </c>
      <c r="Z7" s="429" t="s">
        <v>129</v>
      </c>
      <c r="AA7" s="429" t="s">
        <v>130</v>
      </c>
      <c r="AB7" s="429" t="s">
        <v>131</v>
      </c>
      <c r="AC7" s="429" t="s">
        <v>132</v>
      </c>
      <c r="AD7" s="429" t="s">
        <v>133</v>
      </c>
      <c r="AE7" s="429" t="s">
        <v>134</v>
      </c>
      <c r="AF7" s="429" t="s">
        <v>69</v>
      </c>
      <c r="AG7" s="429" t="s">
        <v>71</v>
      </c>
      <c r="AH7" s="429" t="s">
        <v>73</v>
      </c>
      <c r="AI7" s="429" t="s">
        <v>135</v>
      </c>
      <c r="AJ7" s="429" t="s">
        <v>136</v>
      </c>
      <c r="AK7" s="431" t="s">
        <v>137</v>
      </c>
      <c r="AL7" s="432"/>
      <c r="AM7" s="433"/>
      <c r="AN7" s="437"/>
      <c r="AO7" s="429" t="s">
        <v>127</v>
      </c>
      <c r="AP7" s="429" t="s">
        <v>53</v>
      </c>
      <c r="AQ7" s="429" t="s">
        <v>128</v>
      </c>
      <c r="AR7" s="429" t="s">
        <v>129</v>
      </c>
      <c r="AS7" s="429" t="s">
        <v>130</v>
      </c>
      <c r="AT7" s="429" t="s">
        <v>131</v>
      </c>
      <c r="AU7" s="429" t="s">
        <v>132</v>
      </c>
      <c r="AV7" s="429" t="s">
        <v>133</v>
      </c>
      <c r="AW7" s="429" t="s">
        <v>134</v>
      </c>
      <c r="AX7" s="429" t="s">
        <v>69</v>
      </c>
      <c r="AY7" s="429" t="s">
        <v>71</v>
      </c>
      <c r="AZ7" s="429" t="s">
        <v>73</v>
      </c>
      <c r="BA7" s="429" t="s">
        <v>135</v>
      </c>
      <c r="BB7" s="429" t="s">
        <v>136</v>
      </c>
      <c r="BC7" s="431" t="s">
        <v>137</v>
      </c>
      <c r="BD7" s="432"/>
      <c r="BE7" s="433"/>
      <c r="BF7" s="437"/>
      <c r="BG7" s="429" t="s">
        <v>127</v>
      </c>
      <c r="BH7" s="429" t="s">
        <v>53</v>
      </c>
      <c r="BI7" s="429" t="s">
        <v>128</v>
      </c>
      <c r="BJ7" s="429" t="s">
        <v>129</v>
      </c>
      <c r="BK7" s="429" t="s">
        <v>130</v>
      </c>
      <c r="BL7" s="429" t="s">
        <v>131</v>
      </c>
      <c r="BM7" s="429" t="s">
        <v>132</v>
      </c>
      <c r="BN7" s="429" t="s">
        <v>133</v>
      </c>
      <c r="BO7" s="429" t="s">
        <v>134</v>
      </c>
      <c r="BP7" s="429" t="s">
        <v>69</v>
      </c>
      <c r="BQ7" s="429" t="s">
        <v>71</v>
      </c>
      <c r="BR7" s="429" t="s">
        <v>73</v>
      </c>
      <c r="BS7" s="429" t="s">
        <v>135</v>
      </c>
      <c r="BT7" s="429" t="s">
        <v>136</v>
      </c>
      <c r="BU7" s="431" t="s">
        <v>137</v>
      </c>
      <c r="BV7" s="432"/>
      <c r="BW7" s="433"/>
      <c r="BX7" s="437"/>
      <c r="BY7" s="429" t="s">
        <v>127</v>
      </c>
      <c r="BZ7" s="429" t="s">
        <v>53</v>
      </c>
      <c r="CA7" s="429" t="s">
        <v>128</v>
      </c>
      <c r="CB7" s="429" t="s">
        <v>129</v>
      </c>
      <c r="CC7" s="429" t="s">
        <v>130</v>
      </c>
      <c r="CD7" s="429" t="s">
        <v>131</v>
      </c>
      <c r="CE7" s="429" t="s">
        <v>132</v>
      </c>
      <c r="CF7" s="429" t="s">
        <v>133</v>
      </c>
      <c r="CG7" s="429" t="s">
        <v>134</v>
      </c>
      <c r="CH7" s="429" t="s">
        <v>69</v>
      </c>
      <c r="CI7" s="429" t="s">
        <v>71</v>
      </c>
      <c r="CJ7" s="429" t="s">
        <v>73</v>
      </c>
      <c r="CK7" s="429" t="s">
        <v>135</v>
      </c>
      <c r="CL7" s="429" t="s">
        <v>136</v>
      </c>
      <c r="CM7" s="431" t="s">
        <v>137</v>
      </c>
      <c r="CN7" s="432"/>
      <c r="CO7" s="433"/>
      <c r="CP7" s="437"/>
      <c r="CQ7" s="429" t="s">
        <v>127</v>
      </c>
      <c r="CR7" s="429" t="s">
        <v>53</v>
      </c>
      <c r="CS7" s="429" t="s">
        <v>128</v>
      </c>
      <c r="CT7" s="429" t="s">
        <v>129</v>
      </c>
      <c r="CU7" s="429" t="s">
        <v>130</v>
      </c>
      <c r="CV7" s="429" t="s">
        <v>131</v>
      </c>
      <c r="CW7" s="429" t="s">
        <v>132</v>
      </c>
      <c r="CX7" s="429" t="s">
        <v>133</v>
      </c>
      <c r="CY7" s="429" t="s">
        <v>134</v>
      </c>
      <c r="CZ7" s="429" t="s">
        <v>69</v>
      </c>
      <c r="DA7" s="429" t="s">
        <v>71</v>
      </c>
      <c r="DB7" s="429" t="s">
        <v>73</v>
      </c>
      <c r="DC7" s="429" t="s">
        <v>135</v>
      </c>
      <c r="DD7" s="429" t="s">
        <v>136</v>
      </c>
      <c r="DE7" s="431" t="s">
        <v>137</v>
      </c>
      <c r="DF7" s="432"/>
      <c r="DG7" s="433"/>
      <c r="DH7" s="437"/>
      <c r="DI7" s="429" t="s">
        <v>127</v>
      </c>
      <c r="DJ7" s="429" t="s">
        <v>53</v>
      </c>
      <c r="DK7" s="429" t="s">
        <v>128</v>
      </c>
      <c r="DL7" s="429" t="s">
        <v>129</v>
      </c>
      <c r="DM7" s="429" t="s">
        <v>130</v>
      </c>
      <c r="DN7" s="429" t="s">
        <v>131</v>
      </c>
      <c r="DO7" s="429" t="s">
        <v>132</v>
      </c>
      <c r="DP7" s="429" t="s">
        <v>133</v>
      </c>
      <c r="DQ7" s="429" t="s">
        <v>134</v>
      </c>
      <c r="DR7" s="429" t="s">
        <v>69</v>
      </c>
      <c r="DS7" s="429" t="s">
        <v>71</v>
      </c>
      <c r="DT7" s="429" t="s">
        <v>73</v>
      </c>
      <c r="DU7" s="429" t="s">
        <v>135</v>
      </c>
      <c r="DV7" s="429" t="s">
        <v>136</v>
      </c>
      <c r="DW7" s="431" t="s">
        <v>137</v>
      </c>
      <c r="DX7" s="432"/>
      <c r="DY7" s="433"/>
      <c r="DZ7" s="437"/>
      <c r="EA7" s="429" t="s">
        <v>127</v>
      </c>
      <c r="EB7" s="429" t="s">
        <v>53</v>
      </c>
      <c r="EC7" s="429" t="s">
        <v>128</v>
      </c>
      <c r="ED7" s="429" t="s">
        <v>129</v>
      </c>
      <c r="EE7" s="429" t="s">
        <v>130</v>
      </c>
      <c r="EF7" s="429" t="s">
        <v>131</v>
      </c>
      <c r="EG7" s="429" t="s">
        <v>132</v>
      </c>
      <c r="EH7" s="429" t="s">
        <v>133</v>
      </c>
      <c r="EI7" s="429" t="s">
        <v>134</v>
      </c>
      <c r="EJ7" s="429" t="s">
        <v>69</v>
      </c>
      <c r="EK7" s="429" t="s">
        <v>71</v>
      </c>
      <c r="EL7" s="429" t="s">
        <v>73</v>
      </c>
      <c r="EM7" s="429" t="s">
        <v>135</v>
      </c>
      <c r="EN7" s="429" t="s">
        <v>136</v>
      </c>
      <c r="EO7" s="431" t="s">
        <v>137</v>
      </c>
      <c r="EP7" s="432"/>
      <c r="EQ7" s="433"/>
    </row>
    <row r="8" spans="1:147" ht="78.75" customHeight="1" x14ac:dyDescent="0.2">
      <c r="A8" s="458"/>
      <c r="B8" s="461"/>
      <c r="C8" s="465"/>
      <c r="D8" s="438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240" t="s">
        <v>138</v>
      </c>
      <c r="T8" s="241" t="s">
        <v>139</v>
      </c>
      <c r="U8" s="242" t="s">
        <v>83</v>
      </c>
      <c r="V8" s="469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240" t="s">
        <v>138</v>
      </c>
      <c r="AL8" s="241" t="s">
        <v>139</v>
      </c>
      <c r="AM8" s="242" t="s">
        <v>83</v>
      </c>
      <c r="AN8" s="438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240" t="s">
        <v>138</v>
      </c>
      <c r="BD8" s="241" t="s">
        <v>139</v>
      </c>
      <c r="BE8" s="242" t="s">
        <v>83</v>
      </c>
      <c r="BF8" s="438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240" t="s">
        <v>138</v>
      </c>
      <c r="BV8" s="241" t="s">
        <v>139</v>
      </c>
      <c r="BW8" s="242" t="s">
        <v>83</v>
      </c>
      <c r="BX8" s="438"/>
      <c r="BY8" s="430"/>
      <c r="BZ8" s="430"/>
      <c r="CA8" s="430"/>
      <c r="CB8" s="430"/>
      <c r="CC8" s="430"/>
      <c r="CD8" s="430"/>
      <c r="CE8" s="430"/>
      <c r="CF8" s="430"/>
      <c r="CG8" s="430"/>
      <c r="CH8" s="430"/>
      <c r="CI8" s="430"/>
      <c r="CJ8" s="430"/>
      <c r="CK8" s="430"/>
      <c r="CL8" s="430"/>
      <c r="CM8" s="240" t="s">
        <v>138</v>
      </c>
      <c r="CN8" s="241" t="s">
        <v>139</v>
      </c>
      <c r="CO8" s="242" t="s">
        <v>83</v>
      </c>
      <c r="CP8" s="438"/>
      <c r="CQ8" s="430"/>
      <c r="CR8" s="430"/>
      <c r="CS8" s="430"/>
      <c r="CT8" s="430"/>
      <c r="CU8" s="430"/>
      <c r="CV8" s="430"/>
      <c r="CW8" s="430"/>
      <c r="CX8" s="430"/>
      <c r="CY8" s="430"/>
      <c r="CZ8" s="430"/>
      <c r="DA8" s="430"/>
      <c r="DB8" s="430"/>
      <c r="DC8" s="430"/>
      <c r="DD8" s="430"/>
      <c r="DE8" s="240" t="s">
        <v>138</v>
      </c>
      <c r="DF8" s="241" t="s">
        <v>139</v>
      </c>
      <c r="DG8" s="242" t="s">
        <v>83</v>
      </c>
      <c r="DH8" s="438"/>
      <c r="DI8" s="430"/>
      <c r="DJ8" s="430"/>
      <c r="DK8" s="430"/>
      <c r="DL8" s="430"/>
      <c r="DM8" s="430"/>
      <c r="DN8" s="430"/>
      <c r="DO8" s="430"/>
      <c r="DP8" s="430"/>
      <c r="DQ8" s="430"/>
      <c r="DR8" s="430"/>
      <c r="DS8" s="430"/>
      <c r="DT8" s="430"/>
      <c r="DU8" s="430"/>
      <c r="DV8" s="430"/>
      <c r="DW8" s="240" t="s">
        <v>138</v>
      </c>
      <c r="DX8" s="241" t="s">
        <v>139</v>
      </c>
      <c r="DY8" s="242" t="s">
        <v>83</v>
      </c>
      <c r="DZ8" s="438"/>
      <c r="EA8" s="430"/>
      <c r="EB8" s="430"/>
      <c r="EC8" s="430"/>
      <c r="ED8" s="430"/>
      <c r="EE8" s="430"/>
      <c r="EF8" s="430"/>
      <c r="EG8" s="430"/>
      <c r="EH8" s="430"/>
      <c r="EI8" s="430"/>
      <c r="EJ8" s="430"/>
      <c r="EK8" s="430"/>
      <c r="EL8" s="430"/>
      <c r="EM8" s="430"/>
      <c r="EN8" s="430"/>
      <c r="EO8" s="240" t="s">
        <v>138</v>
      </c>
      <c r="EP8" s="241" t="s">
        <v>139</v>
      </c>
      <c r="EQ8" s="242" t="s">
        <v>83</v>
      </c>
    </row>
    <row r="9" spans="1:147" x14ac:dyDescent="0.2">
      <c r="A9" s="252"/>
      <c r="B9" s="243" t="s">
        <v>140</v>
      </c>
      <c r="C9" s="244"/>
      <c r="D9" s="120">
        <f>E9+F9+G9+I9+J9+K9+L9+N9+O9+P9+H9+M9+Q9+R9+S9</f>
        <v>103</v>
      </c>
      <c r="E9" s="121">
        <f t="shared" ref="E9:T9" si="0">SUM(E10:E75)</f>
        <v>5</v>
      </c>
      <c r="F9" s="121">
        <f t="shared" si="0"/>
        <v>0</v>
      </c>
      <c r="G9" s="121">
        <f t="shared" si="0"/>
        <v>8</v>
      </c>
      <c r="H9" s="121">
        <f t="shared" si="0"/>
        <v>7</v>
      </c>
      <c r="I9" s="121">
        <f>SUM(I10:I75)</f>
        <v>0</v>
      </c>
      <c r="J9" s="121">
        <f t="shared" si="0"/>
        <v>14</v>
      </c>
      <c r="K9" s="121">
        <f>SUM(K10:K75)</f>
        <v>2</v>
      </c>
      <c r="L9" s="121">
        <f t="shared" si="0"/>
        <v>3</v>
      </c>
      <c r="M9" s="121">
        <f t="shared" si="0"/>
        <v>0</v>
      </c>
      <c r="N9" s="121">
        <f t="shared" si="0"/>
        <v>17</v>
      </c>
      <c r="O9" s="121">
        <f t="shared" si="0"/>
        <v>0</v>
      </c>
      <c r="P9" s="121">
        <f t="shared" si="0"/>
        <v>0</v>
      </c>
      <c r="Q9" s="121">
        <f t="shared" si="0"/>
        <v>20</v>
      </c>
      <c r="R9" s="121">
        <f t="shared" si="0"/>
        <v>0</v>
      </c>
      <c r="S9" s="121">
        <f t="shared" si="0"/>
        <v>27</v>
      </c>
      <c r="T9" s="121">
        <f t="shared" si="0"/>
        <v>26</v>
      </c>
      <c r="U9" s="122">
        <f>SUM(U10:U75)</f>
        <v>1</v>
      </c>
      <c r="V9" s="120">
        <f>X9+AE9+AH9+AI9+AJ9+W9+Y9+Z9+AA9+AB9+AC9+AD9+AF9+AG9+AK9</f>
        <v>502</v>
      </c>
      <c r="W9" s="121">
        <f>SUM(W10:W75)</f>
        <v>17</v>
      </c>
      <c r="X9" s="121">
        <f t="shared" ref="X9:AI9" si="1">SUM(X10:X75)</f>
        <v>9</v>
      </c>
      <c r="Y9" s="121">
        <f t="shared" si="1"/>
        <v>18</v>
      </c>
      <c r="Z9" s="121">
        <f t="shared" si="1"/>
        <v>28</v>
      </c>
      <c r="AA9" s="121">
        <f t="shared" si="1"/>
        <v>2</v>
      </c>
      <c r="AB9" s="121">
        <f t="shared" si="1"/>
        <v>18</v>
      </c>
      <c r="AC9" s="121">
        <f t="shared" si="1"/>
        <v>18</v>
      </c>
      <c r="AD9" s="121">
        <f t="shared" si="1"/>
        <v>21</v>
      </c>
      <c r="AE9" s="121">
        <f t="shared" si="1"/>
        <v>0</v>
      </c>
      <c r="AF9" s="121">
        <f t="shared" si="1"/>
        <v>51</v>
      </c>
      <c r="AG9" s="121">
        <f t="shared" si="1"/>
        <v>1</v>
      </c>
      <c r="AH9" s="121">
        <f t="shared" si="1"/>
        <v>0</v>
      </c>
      <c r="AI9" s="121">
        <f t="shared" si="1"/>
        <v>102</v>
      </c>
      <c r="AJ9" s="121">
        <f>SUM(AJ10:AJ75)</f>
        <v>67</v>
      </c>
      <c r="AK9" s="121">
        <f>SUM(AK10:AK75)</f>
        <v>150</v>
      </c>
      <c r="AL9" s="121">
        <f>SUM(AL10:AL75)</f>
        <v>144</v>
      </c>
      <c r="AM9" s="123">
        <f>SUM(AM10:AM75)</f>
        <v>6</v>
      </c>
      <c r="AN9" s="120">
        <f>AO9+AP9+AQ9+AW9+AX9+AY9+AZ9+BA9+BB9+BC9+AR9+AS9+AT9+AU9+AV9</f>
        <v>605</v>
      </c>
      <c r="AO9" s="121">
        <f>SUM(AO10:AO75)</f>
        <v>22</v>
      </c>
      <c r="AP9" s="121">
        <f t="shared" ref="AP9:BA9" si="2">SUM(AP10:AP75)</f>
        <v>9</v>
      </c>
      <c r="AQ9" s="121">
        <f t="shared" si="2"/>
        <v>26</v>
      </c>
      <c r="AR9" s="121">
        <f t="shared" si="2"/>
        <v>35</v>
      </c>
      <c r="AS9" s="121">
        <f t="shared" si="2"/>
        <v>2</v>
      </c>
      <c r="AT9" s="121">
        <f t="shared" si="2"/>
        <v>32</v>
      </c>
      <c r="AU9" s="121">
        <f t="shared" si="2"/>
        <v>20</v>
      </c>
      <c r="AV9" s="121">
        <f t="shared" si="2"/>
        <v>24</v>
      </c>
      <c r="AW9" s="121">
        <f t="shared" si="2"/>
        <v>0</v>
      </c>
      <c r="AX9" s="121">
        <f t="shared" si="2"/>
        <v>68</v>
      </c>
      <c r="AY9" s="121">
        <f>SUM(AY10:AY75)</f>
        <v>1</v>
      </c>
      <c r="AZ9" s="121">
        <f t="shared" si="2"/>
        <v>0</v>
      </c>
      <c r="BA9" s="121">
        <f t="shared" si="2"/>
        <v>122</v>
      </c>
      <c r="BB9" s="121">
        <f>SUM(BB10:BB75)</f>
        <v>67</v>
      </c>
      <c r="BC9" s="121">
        <f>SUM(BC10:BC75)</f>
        <v>177</v>
      </c>
      <c r="BD9" s="121">
        <f>SUM(BD10:BD75)</f>
        <v>170</v>
      </c>
      <c r="BE9" s="123">
        <f>SUM(BE10:BE75)</f>
        <v>7</v>
      </c>
      <c r="BF9" s="120">
        <f>BG9+BH9+BI9+BO9+BP9+BQ9+BR9+BS9+BU9+BT9+BJ9+BK9+BL9+BM9+BN9</f>
        <v>508</v>
      </c>
      <c r="BG9" s="121">
        <f t="shared" ref="BG9:BT9" si="3">SUM(BG10:BG75)</f>
        <v>19</v>
      </c>
      <c r="BH9" s="121">
        <f>SUM(BH10:BH75)</f>
        <v>9</v>
      </c>
      <c r="BI9" s="121">
        <f t="shared" si="3"/>
        <v>19</v>
      </c>
      <c r="BJ9" s="121">
        <f t="shared" si="3"/>
        <v>25</v>
      </c>
      <c r="BK9" s="121">
        <f t="shared" si="3"/>
        <v>2</v>
      </c>
      <c r="BL9" s="121">
        <f t="shared" si="3"/>
        <v>27</v>
      </c>
      <c r="BM9" s="121">
        <f t="shared" si="3"/>
        <v>13</v>
      </c>
      <c r="BN9" s="121">
        <f t="shared" si="3"/>
        <v>20</v>
      </c>
      <c r="BO9" s="121">
        <f t="shared" si="3"/>
        <v>0</v>
      </c>
      <c r="BP9" s="121">
        <f t="shared" si="3"/>
        <v>60</v>
      </c>
      <c r="BQ9" s="121">
        <f t="shared" si="3"/>
        <v>1</v>
      </c>
      <c r="BR9" s="121">
        <f t="shared" si="3"/>
        <v>0</v>
      </c>
      <c r="BS9" s="121">
        <f t="shared" si="3"/>
        <v>85</v>
      </c>
      <c r="BT9" s="121">
        <f t="shared" si="3"/>
        <v>67</v>
      </c>
      <c r="BU9" s="121">
        <f>SUM(BU10:BU75)</f>
        <v>161</v>
      </c>
      <c r="BV9" s="121">
        <f>SUM(BV10:BV75)</f>
        <v>154</v>
      </c>
      <c r="BW9" s="123">
        <f>SUM(BW10:BW75)</f>
        <v>7</v>
      </c>
      <c r="BX9" s="120">
        <f>BY9+BZ9+CA9+CG9+CH9+CI9+CJ9+CK9+CM9+CL9+CB9+CC9+CD9+CE9+CF9</f>
        <v>407</v>
      </c>
      <c r="BY9" s="121">
        <f>SUM(BY10:BY75)</f>
        <v>11</v>
      </c>
      <c r="BZ9" s="121">
        <f t="shared" ref="BZ9:CL9" si="4">SUM(BZ10:BZ75)</f>
        <v>2</v>
      </c>
      <c r="CA9" s="121">
        <f t="shared" si="4"/>
        <v>16</v>
      </c>
      <c r="CB9" s="121">
        <f t="shared" si="4"/>
        <v>15</v>
      </c>
      <c r="CC9" s="121">
        <f t="shared" si="4"/>
        <v>1</v>
      </c>
      <c r="CD9" s="121">
        <f t="shared" si="4"/>
        <v>19</v>
      </c>
      <c r="CE9" s="121">
        <f t="shared" si="4"/>
        <v>9</v>
      </c>
      <c r="CF9" s="121">
        <f t="shared" si="4"/>
        <v>8</v>
      </c>
      <c r="CG9" s="121">
        <f t="shared" si="4"/>
        <v>0</v>
      </c>
      <c r="CH9" s="121">
        <f t="shared" si="4"/>
        <v>45</v>
      </c>
      <c r="CI9" s="121">
        <f>SUM(CI10:CI75)</f>
        <v>1</v>
      </c>
      <c r="CJ9" s="121">
        <f t="shared" si="4"/>
        <v>0</v>
      </c>
      <c r="CK9" s="121">
        <f t="shared" si="4"/>
        <v>63</v>
      </c>
      <c r="CL9" s="121">
        <f t="shared" si="4"/>
        <v>60</v>
      </c>
      <c r="CM9" s="121">
        <f>SUM(CM10:CM75)</f>
        <v>157</v>
      </c>
      <c r="CN9" s="121">
        <f>SUM(CN10:CN75)</f>
        <v>150</v>
      </c>
      <c r="CO9" s="123">
        <f>SUM(CO10:CO75)</f>
        <v>7</v>
      </c>
      <c r="CP9" s="120">
        <f>CQ9+CR9+CS9+CY9+CZ9+DA9+DB9+DC9+DE9+DD9+CT9+CU9+CV9+CW9+CX9</f>
        <v>101</v>
      </c>
      <c r="CQ9" s="121">
        <f t="shared" ref="CQ9:DG9" si="5">SUM(CQ10:CQ75)</f>
        <v>8</v>
      </c>
      <c r="CR9" s="121">
        <f>SUM(CR10:CR75)</f>
        <v>7</v>
      </c>
      <c r="CS9" s="121">
        <f t="shared" si="5"/>
        <v>3</v>
      </c>
      <c r="CT9" s="121">
        <f t="shared" si="5"/>
        <v>10</v>
      </c>
      <c r="CU9" s="121">
        <f t="shared" si="5"/>
        <v>1</v>
      </c>
      <c r="CV9" s="121">
        <f t="shared" si="5"/>
        <v>8</v>
      </c>
      <c r="CW9" s="121">
        <f t="shared" si="5"/>
        <v>4</v>
      </c>
      <c r="CX9" s="121">
        <f t="shared" si="5"/>
        <v>12</v>
      </c>
      <c r="CY9" s="121">
        <f t="shared" si="5"/>
        <v>0</v>
      </c>
      <c r="CZ9" s="121">
        <f t="shared" si="5"/>
        <v>15</v>
      </c>
      <c r="DA9" s="121">
        <f t="shared" si="5"/>
        <v>0</v>
      </c>
      <c r="DB9" s="121">
        <f t="shared" si="5"/>
        <v>0</v>
      </c>
      <c r="DC9" s="121">
        <f t="shared" si="5"/>
        <v>22</v>
      </c>
      <c r="DD9" s="121">
        <f t="shared" si="5"/>
        <v>7</v>
      </c>
      <c r="DE9" s="121">
        <f>SUM(DE10:DE75)</f>
        <v>4</v>
      </c>
      <c r="DF9" s="121">
        <f t="shared" si="5"/>
        <v>4</v>
      </c>
      <c r="DG9" s="123">
        <f t="shared" si="5"/>
        <v>0</v>
      </c>
      <c r="DH9" s="120">
        <f>DI9+DJ9+DK9+DQ9+DR9+DS9+DT9+DU9+DW9+DV9+DL9+DM9+DN9+DO9+DP9</f>
        <v>413</v>
      </c>
      <c r="DI9" s="121">
        <f t="shared" ref="DI9:DY9" si="6">SUM(DI10:DI75)</f>
        <v>13</v>
      </c>
      <c r="DJ9" s="121">
        <f t="shared" si="6"/>
        <v>9</v>
      </c>
      <c r="DK9" s="121">
        <f t="shared" si="6"/>
        <v>12</v>
      </c>
      <c r="DL9" s="121">
        <f t="shared" si="6"/>
        <v>14</v>
      </c>
      <c r="DM9" s="121">
        <f t="shared" si="6"/>
        <v>1</v>
      </c>
      <c r="DN9" s="121">
        <f t="shared" si="6"/>
        <v>18</v>
      </c>
      <c r="DO9" s="121">
        <f t="shared" si="6"/>
        <v>10</v>
      </c>
      <c r="DP9" s="121">
        <f t="shared" si="6"/>
        <v>17</v>
      </c>
      <c r="DQ9" s="121">
        <f t="shared" si="6"/>
        <v>0</v>
      </c>
      <c r="DR9" s="121">
        <f t="shared" si="6"/>
        <v>41</v>
      </c>
      <c r="DS9" s="121">
        <f t="shared" si="6"/>
        <v>1</v>
      </c>
      <c r="DT9" s="121">
        <f t="shared" si="6"/>
        <v>0</v>
      </c>
      <c r="DU9" s="121">
        <f t="shared" si="6"/>
        <v>67</v>
      </c>
      <c r="DV9" s="121">
        <f t="shared" si="6"/>
        <v>67</v>
      </c>
      <c r="DW9" s="121">
        <f t="shared" si="6"/>
        <v>143</v>
      </c>
      <c r="DX9" s="121">
        <f t="shared" si="6"/>
        <v>141</v>
      </c>
      <c r="DY9" s="123">
        <f t="shared" si="6"/>
        <v>2</v>
      </c>
      <c r="DZ9" s="120">
        <f>EA9+EB9+EC9+EI9+EJ9+EK9+EL9+EM9+EO9+EN9+ED9+EE9+EF9+EG9+EH9</f>
        <v>97</v>
      </c>
      <c r="EA9" s="121">
        <f t="shared" ref="EA9:EQ9" si="7">SUM(EA10:EA75)</f>
        <v>3</v>
      </c>
      <c r="EB9" s="121">
        <f t="shared" si="7"/>
        <v>0</v>
      </c>
      <c r="EC9" s="121">
        <f t="shared" si="7"/>
        <v>7</v>
      </c>
      <c r="ED9" s="121">
        <f t="shared" si="7"/>
        <v>10</v>
      </c>
      <c r="EE9" s="121">
        <f t="shared" si="7"/>
        <v>0</v>
      </c>
      <c r="EF9" s="121">
        <f t="shared" si="7"/>
        <v>5</v>
      </c>
      <c r="EG9" s="121">
        <f t="shared" si="7"/>
        <v>7</v>
      </c>
      <c r="EH9" s="121">
        <f t="shared" si="7"/>
        <v>4</v>
      </c>
      <c r="EI9" s="121">
        <f t="shared" si="7"/>
        <v>0</v>
      </c>
      <c r="EJ9" s="121">
        <f t="shared" si="7"/>
        <v>8</v>
      </c>
      <c r="EK9" s="121">
        <f t="shared" si="7"/>
        <v>0</v>
      </c>
      <c r="EL9" s="121">
        <f t="shared" si="7"/>
        <v>0</v>
      </c>
      <c r="EM9" s="121">
        <f t="shared" si="7"/>
        <v>37</v>
      </c>
      <c r="EN9" s="121">
        <f t="shared" si="7"/>
        <v>0</v>
      </c>
      <c r="EO9" s="121">
        <f>SUM(EO10:EO75)</f>
        <v>16</v>
      </c>
      <c r="EP9" s="121">
        <f t="shared" si="7"/>
        <v>16</v>
      </c>
      <c r="EQ9" s="122">
        <f t="shared" si="7"/>
        <v>0</v>
      </c>
    </row>
    <row r="10" spans="1:147" x14ac:dyDescent="0.2">
      <c r="A10" s="252">
        <v>1</v>
      </c>
      <c r="B10" s="253" t="s">
        <v>225</v>
      </c>
      <c r="C10" s="252" t="s">
        <v>230</v>
      </c>
      <c r="D10" s="120">
        <f>E10+F10+G10+I10+J10+K10+L10+N10+O10+P10+H10+M10+Q10+R10+S10</f>
        <v>18</v>
      </c>
      <c r="E10" s="124">
        <v>2</v>
      </c>
      <c r="F10" s="254"/>
      <c r="G10" s="254">
        <v>1</v>
      </c>
      <c r="H10" s="254">
        <v>2</v>
      </c>
      <c r="I10" s="254"/>
      <c r="J10" s="254">
        <v>3</v>
      </c>
      <c r="K10" s="254"/>
      <c r="L10" s="254"/>
      <c r="M10" s="254"/>
      <c r="N10" s="254">
        <v>2</v>
      </c>
      <c r="O10" s="254"/>
      <c r="P10" s="254"/>
      <c r="Q10" s="254"/>
      <c r="R10" s="254"/>
      <c r="S10" s="125">
        <f>T10+U10</f>
        <v>8</v>
      </c>
      <c r="T10" s="254">
        <v>8</v>
      </c>
      <c r="U10" s="255"/>
      <c r="V10" s="120">
        <f>X10+AE10+AH10+AI10+AJ10+W10+Y10+Z10+AA10+AB10+AC10+AD10+AF10+AG10+AK10</f>
        <v>66</v>
      </c>
      <c r="W10" s="254"/>
      <c r="X10" s="254"/>
      <c r="Y10" s="254">
        <v>4</v>
      </c>
      <c r="Z10" s="254">
        <v>5</v>
      </c>
      <c r="AA10" s="254"/>
      <c r="AB10" s="254">
        <v>2</v>
      </c>
      <c r="AC10" s="254"/>
      <c r="AD10" s="254">
        <v>1</v>
      </c>
      <c r="AE10" s="254"/>
      <c r="AF10" s="254">
        <v>9</v>
      </c>
      <c r="AG10" s="254"/>
      <c r="AH10" s="254"/>
      <c r="AI10" s="254">
        <v>12</v>
      </c>
      <c r="AJ10" s="254">
        <v>10</v>
      </c>
      <c r="AK10" s="125">
        <f>AL10+AM10</f>
        <v>23</v>
      </c>
      <c r="AL10" s="254">
        <v>21</v>
      </c>
      <c r="AM10" s="256">
        <v>2</v>
      </c>
      <c r="AN10" s="120">
        <f>AO10+AP10+AQ10+AW10+AX10+AY10+AZ10+BA10+BB10+BC10+AR10+AS10+AT10+AU10+AV10</f>
        <v>84</v>
      </c>
      <c r="AO10" s="257">
        <f t="shared" ref="AO10:BE67" si="8">E10+W10</f>
        <v>2</v>
      </c>
      <c r="AP10" s="257">
        <f t="shared" si="8"/>
        <v>0</v>
      </c>
      <c r="AQ10" s="257">
        <f t="shared" si="8"/>
        <v>5</v>
      </c>
      <c r="AR10" s="257">
        <f t="shared" si="8"/>
        <v>7</v>
      </c>
      <c r="AS10" s="257">
        <f t="shared" si="8"/>
        <v>0</v>
      </c>
      <c r="AT10" s="257">
        <f t="shared" si="8"/>
        <v>5</v>
      </c>
      <c r="AU10" s="257">
        <f t="shared" si="8"/>
        <v>0</v>
      </c>
      <c r="AV10" s="257">
        <f t="shared" si="8"/>
        <v>1</v>
      </c>
      <c r="AW10" s="257">
        <f t="shared" si="8"/>
        <v>0</v>
      </c>
      <c r="AX10" s="257">
        <f t="shared" si="8"/>
        <v>11</v>
      </c>
      <c r="AY10" s="257">
        <f t="shared" si="8"/>
        <v>0</v>
      </c>
      <c r="AZ10" s="257">
        <f t="shared" si="8"/>
        <v>0</v>
      </c>
      <c r="BA10" s="257">
        <f t="shared" si="8"/>
        <v>12</v>
      </c>
      <c r="BB10" s="257">
        <f t="shared" si="8"/>
        <v>10</v>
      </c>
      <c r="BC10" s="257">
        <f t="shared" si="8"/>
        <v>31</v>
      </c>
      <c r="BD10" s="257">
        <f t="shared" si="8"/>
        <v>29</v>
      </c>
      <c r="BE10" s="258">
        <f t="shared" si="8"/>
        <v>2</v>
      </c>
      <c r="BF10" s="120">
        <f t="shared" ref="BF10:BF75" si="9">BG10+BH10+BI10+BO10+BP10+BQ10+BR10+BS10+BU10+BT10+BJ10+BK10+BL10+BM10+BN10</f>
        <v>84</v>
      </c>
      <c r="BG10" s="257">
        <f t="shared" ref="BG10:BV67" si="10">BY10+CQ10</f>
        <v>2</v>
      </c>
      <c r="BH10" s="257">
        <f t="shared" si="10"/>
        <v>0</v>
      </c>
      <c r="BI10" s="257">
        <f t="shared" si="10"/>
        <v>5</v>
      </c>
      <c r="BJ10" s="257">
        <f t="shared" si="10"/>
        <v>7</v>
      </c>
      <c r="BK10" s="257">
        <f t="shared" si="10"/>
        <v>0</v>
      </c>
      <c r="BL10" s="257">
        <f t="shared" si="10"/>
        <v>5</v>
      </c>
      <c r="BM10" s="257">
        <f t="shared" si="10"/>
        <v>0</v>
      </c>
      <c r="BN10" s="257">
        <f t="shared" si="10"/>
        <v>1</v>
      </c>
      <c r="BO10" s="257">
        <f t="shared" si="10"/>
        <v>0</v>
      </c>
      <c r="BP10" s="257">
        <f t="shared" si="10"/>
        <v>11</v>
      </c>
      <c r="BQ10" s="257">
        <f t="shared" si="10"/>
        <v>0</v>
      </c>
      <c r="BR10" s="257">
        <f t="shared" si="10"/>
        <v>0</v>
      </c>
      <c r="BS10" s="257">
        <f t="shared" si="10"/>
        <v>12</v>
      </c>
      <c r="BT10" s="257">
        <f t="shared" si="10"/>
        <v>10</v>
      </c>
      <c r="BU10" s="257">
        <f>CM10+DE10</f>
        <v>31</v>
      </c>
      <c r="BV10" s="257">
        <f>CN10+DF10</f>
        <v>29</v>
      </c>
      <c r="BW10" s="258">
        <f>CO10+DG10</f>
        <v>2</v>
      </c>
      <c r="BX10" s="120">
        <f>BY10+BZ10+CA10+CG10+CH10+CI10+CJ10+CK10+CM10+CL10+CB10+CC10+CD10+CE10+CF10</f>
        <v>70</v>
      </c>
      <c r="BY10" s="254">
        <v>1</v>
      </c>
      <c r="BZ10" s="254"/>
      <c r="CA10" s="254">
        <v>4</v>
      </c>
      <c r="CB10" s="254">
        <v>3</v>
      </c>
      <c r="CC10" s="254"/>
      <c r="CD10" s="254">
        <v>3</v>
      </c>
      <c r="CE10" s="254"/>
      <c r="CF10" s="254"/>
      <c r="CG10" s="254"/>
      <c r="CH10" s="254">
        <v>8</v>
      </c>
      <c r="CI10" s="254"/>
      <c r="CJ10" s="254"/>
      <c r="CK10" s="254">
        <v>11</v>
      </c>
      <c r="CL10" s="254">
        <v>9</v>
      </c>
      <c r="CM10" s="125">
        <f>CN10+CO10</f>
        <v>31</v>
      </c>
      <c r="CN10" s="254">
        <v>29</v>
      </c>
      <c r="CO10" s="256">
        <v>2</v>
      </c>
      <c r="CP10" s="120">
        <f t="shared" ref="CP10:CP75" si="11">CQ10+CR10+CS10+CY10+CZ10+DA10+DB10+DC10+DE10+DD10+CT10+CU10+CV10+CW10+CX10</f>
        <v>14</v>
      </c>
      <c r="CQ10" s="254">
        <v>1</v>
      </c>
      <c r="CR10" s="254"/>
      <c r="CS10" s="254">
        <v>1</v>
      </c>
      <c r="CT10" s="254">
        <v>4</v>
      </c>
      <c r="CU10" s="254"/>
      <c r="CV10" s="254">
        <v>2</v>
      </c>
      <c r="CW10" s="254"/>
      <c r="CX10" s="254">
        <v>1</v>
      </c>
      <c r="CY10" s="254"/>
      <c r="CZ10" s="254">
        <v>3</v>
      </c>
      <c r="DA10" s="254"/>
      <c r="DB10" s="254"/>
      <c r="DC10" s="254">
        <v>1</v>
      </c>
      <c r="DD10" s="254">
        <v>1</v>
      </c>
      <c r="DE10" s="125">
        <f t="shared" ref="DE10:DE75" si="12">DF10+DG10</f>
        <v>0</v>
      </c>
      <c r="DF10" s="254"/>
      <c r="DG10" s="256"/>
      <c r="DH10" s="120">
        <f>DI10+DJ10+DK10+DQ10+DR10+DS10+DT10+DU10+DW10+DV10+DL10+DM10+DN10+DO10+DP10</f>
        <v>72</v>
      </c>
      <c r="DI10" s="254">
        <v>1</v>
      </c>
      <c r="DJ10" s="254"/>
      <c r="DK10" s="254">
        <v>5</v>
      </c>
      <c r="DL10" s="254">
        <v>6</v>
      </c>
      <c r="DM10" s="254"/>
      <c r="DN10" s="254">
        <v>4</v>
      </c>
      <c r="DO10" s="254"/>
      <c r="DP10" s="254">
        <v>1</v>
      </c>
      <c r="DQ10" s="254"/>
      <c r="DR10" s="254">
        <v>9</v>
      </c>
      <c r="DS10" s="254"/>
      <c r="DT10" s="254"/>
      <c r="DU10" s="254">
        <v>10</v>
      </c>
      <c r="DV10" s="254">
        <v>10</v>
      </c>
      <c r="DW10" s="125">
        <f t="shared" ref="DW10:DW75" si="13">DX10+DY10</f>
        <v>26</v>
      </c>
      <c r="DX10" s="254">
        <v>26</v>
      </c>
      <c r="DY10" s="256"/>
      <c r="DZ10" s="120">
        <f t="shared" ref="DZ10:DZ75" si="14">EA10+EB10+EC10+EI10+EJ10+EK10+EL10+EM10+EO10+EN10+ED10+EE10+EF10+EG10+EH10</f>
        <v>0</v>
      </c>
      <c r="EA10" s="257">
        <f t="shared" ref="EA10:EP67" si="15">AO10-BG10</f>
        <v>0</v>
      </c>
      <c r="EB10" s="257">
        <f t="shared" si="15"/>
        <v>0</v>
      </c>
      <c r="EC10" s="257">
        <f t="shared" si="15"/>
        <v>0</v>
      </c>
      <c r="ED10" s="257">
        <f t="shared" si="15"/>
        <v>0</v>
      </c>
      <c r="EE10" s="257">
        <f t="shared" si="15"/>
        <v>0</v>
      </c>
      <c r="EF10" s="257">
        <f t="shared" si="15"/>
        <v>0</v>
      </c>
      <c r="EG10" s="257">
        <f t="shared" si="15"/>
        <v>0</v>
      </c>
      <c r="EH10" s="257">
        <f t="shared" si="15"/>
        <v>0</v>
      </c>
      <c r="EI10" s="257">
        <f t="shared" si="15"/>
        <v>0</v>
      </c>
      <c r="EJ10" s="257">
        <f t="shared" si="15"/>
        <v>0</v>
      </c>
      <c r="EK10" s="257">
        <f t="shared" si="15"/>
        <v>0</v>
      </c>
      <c r="EL10" s="257">
        <f t="shared" si="15"/>
        <v>0</v>
      </c>
      <c r="EM10" s="257">
        <f t="shared" si="15"/>
        <v>0</v>
      </c>
      <c r="EN10" s="257">
        <f t="shared" si="15"/>
        <v>0</v>
      </c>
      <c r="EO10" s="257">
        <f t="shared" si="15"/>
        <v>0</v>
      </c>
      <c r="EP10" s="257">
        <f t="shared" si="15"/>
        <v>0</v>
      </c>
      <c r="EQ10" s="259">
        <f>BE10-BW10</f>
        <v>0</v>
      </c>
    </row>
    <row r="11" spans="1:147" ht="13.5" customHeight="1" x14ac:dyDescent="0.2">
      <c r="A11" s="252">
        <v>2</v>
      </c>
      <c r="B11" s="253" t="s">
        <v>226</v>
      </c>
      <c r="C11" s="252" t="s">
        <v>231</v>
      </c>
      <c r="D11" s="120">
        <f t="shared" ref="D11:D75" si="16">E11+F11+G11+I11+J11+K11+L11+N11+O11+P11+H11+M11+Q11+R11+S11</f>
        <v>22</v>
      </c>
      <c r="E11" s="124"/>
      <c r="F11" s="254"/>
      <c r="G11" s="254"/>
      <c r="H11" s="254"/>
      <c r="I11" s="254"/>
      <c r="J11" s="254">
        <v>4</v>
      </c>
      <c r="K11" s="254">
        <v>1</v>
      </c>
      <c r="L11" s="254">
        <v>1</v>
      </c>
      <c r="M11" s="254"/>
      <c r="N11" s="254">
        <v>3</v>
      </c>
      <c r="O11" s="254"/>
      <c r="P11" s="254"/>
      <c r="Q11" s="254">
        <v>6</v>
      </c>
      <c r="R11" s="254"/>
      <c r="S11" s="125">
        <f t="shared" ref="S11:S13" si="17">T11+U11</f>
        <v>7</v>
      </c>
      <c r="T11" s="254">
        <v>6</v>
      </c>
      <c r="U11" s="251">
        <v>1</v>
      </c>
      <c r="V11" s="120">
        <f t="shared" ref="V11:V75" si="18">X11+AE11+AH11+AI11+AJ11+W11+Y11+Z11+AA11+AB11+AC11+AD11+AF11+AG11+AK11</f>
        <v>112</v>
      </c>
      <c r="W11" s="254">
        <v>4</v>
      </c>
      <c r="X11" s="254">
        <v>3</v>
      </c>
      <c r="Y11" s="254">
        <v>2</v>
      </c>
      <c r="Z11" s="254">
        <v>5</v>
      </c>
      <c r="AA11" s="254"/>
      <c r="AB11" s="254">
        <v>5</v>
      </c>
      <c r="AC11" s="254">
        <v>4</v>
      </c>
      <c r="AD11" s="254">
        <v>5</v>
      </c>
      <c r="AE11" s="254"/>
      <c r="AF11" s="254">
        <v>10</v>
      </c>
      <c r="AG11" s="254">
        <v>1</v>
      </c>
      <c r="AH11" s="254"/>
      <c r="AI11" s="254">
        <v>25</v>
      </c>
      <c r="AJ11" s="254">
        <v>15</v>
      </c>
      <c r="AK11" s="125">
        <f t="shared" ref="AK11:AK75" si="19">AL11+AM11</f>
        <v>33</v>
      </c>
      <c r="AL11" s="254">
        <v>31</v>
      </c>
      <c r="AM11" s="256">
        <v>2</v>
      </c>
      <c r="AN11" s="120">
        <f t="shared" ref="AN11:AN75" si="20">AO11+AP11+AQ11+AW11+AX11+AY11+AZ11+BA11+BB11+BC11+AR11+AS11+AT11+AU11+AV11</f>
        <v>134</v>
      </c>
      <c r="AO11" s="257">
        <f t="shared" si="8"/>
        <v>4</v>
      </c>
      <c r="AP11" s="257">
        <f t="shared" si="8"/>
        <v>3</v>
      </c>
      <c r="AQ11" s="257">
        <f t="shared" si="8"/>
        <v>2</v>
      </c>
      <c r="AR11" s="257">
        <f t="shared" si="8"/>
        <v>5</v>
      </c>
      <c r="AS11" s="257">
        <f t="shared" si="8"/>
        <v>0</v>
      </c>
      <c r="AT11" s="257">
        <f t="shared" si="8"/>
        <v>9</v>
      </c>
      <c r="AU11" s="257">
        <f t="shared" si="8"/>
        <v>5</v>
      </c>
      <c r="AV11" s="257">
        <f t="shared" si="8"/>
        <v>6</v>
      </c>
      <c r="AW11" s="257">
        <f t="shared" si="8"/>
        <v>0</v>
      </c>
      <c r="AX11" s="257">
        <f t="shared" si="8"/>
        <v>13</v>
      </c>
      <c r="AY11" s="257">
        <f t="shared" si="8"/>
        <v>1</v>
      </c>
      <c r="AZ11" s="257">
        <f t="shared" si="8"/>
        <v>0</v>
      </c>
      <c r="BA11" s="257">
        <f t="shared" si="8"/>
        <v>31</v>
      </c>
      <c r="BB11" s="257">
        <f t="shared" si="8"/>
        <v>15</v>
      </c>
      <c r="BC11" s="257">
        <f t="shared" si="8"/>
        <v>40</v>
      </c>
      <c r="BD11" s="257">
        <f t="shared" si="8"/>
        <v>37</v>
      </c>
      <c r="BE11" s="257">
        <f t="shared" si="8"/>
        <v>3</v>
      </c>
      <c r="BF11" s="120">
        <f t="shared" si="9"/>
        <v>113</v>
      </c>
      <c r="BG11" s="257">
        <f t="shared" si="10"/>
        <v>4</v>
      </c>
      <c r="BH11" s="257">
        <f t="shared" si="10"/>
        <v>3</v>
      </c>
      <c r="BI11" s="257">
        <f t="shared" si="10"/>
        <v>2</v>
      </c>
      <c r="BJ11" s="257">
        <f t="shared" si="10"/>
        <v>2</v>
      </c>
      <c r="BK11" s="257">
        <f t="shared" si="10"/>
        <v>0</v>
      </c>
      <c r="BL11" s="257">
        <f t="shared" si="10"/>
        <v>8</v>
      </c>
      <c r="BM11" s="257">
        <f t="shared" si="10"/>
        <v>4</v>
      </c>
      <c r="BN11" s="257">
        <f t="shared" si="10"/>
        <v>3</v>
      </c>
      <c r="BO11" s="257">
        <f t="shared" si="10"/>
        <v>0</v>
      </c>
      <c r="BP11" s="257">
        <f t="shared" si="10"/>
        <v>12</v>
      </c>
      <c r="BQ11" s="257">
        <f t="shared" si="10"/>
        <v>1</v>
      </c>
      <c r="BR11" s="257">
        <f t="shared" si="10"/>
        <v>0</v>
      </c>
      <c r="BS11" s="257">
        <f t="shared" si="10"/>
        <v>23</v>
      </c>
      <c r="BT11" s="257">
        <f t="shared" si="10"/>
        <v>15</v>
      </c>
      <c r="BU11" s="257">
        <f t="shared" si="10"/>
        <v>36</v>
      </c>
      <c r="BV11" s="257">
        <f t="shared" si="10"/>
        <v>33</v>
      </c>
      <c r="BW11" s="258">
        <f t="shared" ref="BW11:BW75" si="21">CO11+DG11</f>
        <v>3</v>
      </c>
      <c r="BX11" s="120">
        <f t="shared" ref="BX11:BX75" si="22">BY11+BZ11+CA11+CG11+CH11+CI11+CJ11+CK11+CM11+CL11+CB11+CC11+CD11+CE11+CF11</f>
        <v>88</v>
      </c>
      <c r="BY11" s="254">
        <v>1</v>
      </c>
      <c r="BZ11" s="254">
        <v>2</v>
      </c>
      <c r="CA11" s="254">
        <v>2</v>
      </c>
      <c r="CB11" s="254">
        <v>2</v>
      </c>
      <c r="CC11" s="254"/>
      <c r="CD11" s="254">
        <v>6</v>
      </c>
      <c r="CE11" s="254">
        <v>3</v>
      </c>
      <c r="CF11" s="254">
        <v>1</v>
      </c>
      <c r="CG11" s="254"/>
      <c r="CH11" s="254">
        <v>8</v>
      </c>
      <c r="CI11" s="254">
        <v>1</v>
      </c>
      <c r="CJ11" s="254"/>
      <c r="CK11" s="254">
        <v>13</v>
      </c>
      <c r="CL11" s="254">
        <v>15</v>
      </c>
      <c r="CM11" s="125">
        <f t="shared" ref="CM11:CM75" si="23">CN11+CO11</f>
        <v>34</v>
      </c>
      <c r="CN11" s="254">
        <v>31</v>
      </c>
      <c r="CO11" s="256">
        <v>3</v>
      </c>
      <c r="CP11" s="120">
        <f t="shared" si="11"/>
        <v>25</v>
      </c>
      <c r="CQ11" s="254">
        <v>3</v>
      </c>
      <c r="CR11" s="254">
        <v>1</v>
      </c>
      <c r="CS11" s="254"/>
      <c r="CT11" s="254"/>
      <c r="CU11" s="254"/>
      <c r="CV11" s="254">
        <v>2</v>
      </c>
      <c r="CW11" s="254">
        <v>1</v>
      </c>
      <c r="CX11" s="254">
        <v>2</v>
      </c>
      <c r="CY11" s="254"/>
      <c r="CZ11" s="254">
        <v>4</v>
      </c>
      <c r="DA11" s="254"/>
      <c r="DB11" s="254"/>
      <c r="DC11" s="254">
        <v>10</v>
      </c>
      <c r="DD11" s="254"/>
      <c r="DE11" s="125">
        <f>DF11+DG11</f>
        <v>2</v>
      </c>
      <c r="DF11" s="254">
        <v>2</v>
      </c>
      <c r="DG11" s="256"/>
      <c r="DH11" s="120">
        <f t="shared" ref="DH11:DH75" si="24">DI11+DJ11+DK11+DQ11+DR11+DS11+DT11+DU11+DW11+DV11+DL11+DM11+DN11+DO11+DP11</f>
        <v>87</v>
      </c>
      <c r="DI11" s="254">
        <v>3</v>
      </c>
      <c r="DJ11" s="254">
        <v>3</v>
      </c>
      <c r="DK11" s="254">
        <v>2</v>
      </c>
      <c r="DL11" s="254">
        <v>1</v>
      </c>
      <c r="DM11" s="254"/>
      <c r="DN11" s="254">
        <v>4</v>
      </c>
      <c r="DO11" s="254">
        <v>2</v>
      </c>
      <c r="DP11" s="254">
        <v>3</v>
      </c>
      <c r="DQ11" s="254"/>
      <c r="DR11" s="254">
        <v>8</v>
      </c>
      <c r="DS11" s="254">
        <v>1</v>
      </c>
      <c r="DT11" s="254"/>
      <c r="DU11" s="254">
        <v>15</v>
      </c>
      <c r="DV11" s="254">
        <v>15</v>
      </c>
      <c r="DW11" s="125">
        <f t="shared" si="13"/>
        <v>30</v>
      </c>
      <c r="DX11" s="254">
        <v>29</v>
      </c>
      <c r="DY11" s="256">
        <v>1</v>
      </c>
      <c r="DZ11" s="120">
        <f t="shared" si="14"/>
        <v>21</v>
      </c>
      <c r="EA11" s="257">
        <f t="shared" si="15"/>
        <v>0</v>
      </c>
      <c r="EB11" s="257">
        <f t="shared" si="15"/>
        <v>0</v>
      </c>
      <c r="EC11" s="257">
        <f t="shared" si="15"/>
        <v>0</v>
      </c>
      <c r="ED11" s="257">
        <f t="shared" si="15"/>
        <v>3</v>
      </c>
      <c r="EE11" s="257">
        <f t="shared" si="15"/>
        <v>0</v>
      </c>
      <c r="EF11" s="257">
        <f t="shared" si="15"/>
        <v>1</v>
      </c>
      <c r="EG11" s="257">
        <f t="shared" si="15"/>
        <v>1</v>
      </c>
      <c r="EH11" s="257">
        <f t="shared" si="15"/>
        <v>3</v>
      </c>
      <c r="EI11" s="257">
        <f t="shared" si="15"/>
        <v>0</v>
      </c>
      <c r="EJ11" s="257">
        <f t="shared" si="15"/>
        <v>1</v>
      </c>
      <c r="EK11" s="257">
        <f t="shared" si="15"/>
        <v>0</v>
      </c>
      <c r="EL11" s="257">
        <f t="shared" si="15"/>
        <v>0</v>
      </c>
      <c r="EM11" s="257">
        <f t="shared" si="15"/>
        <v>8</v>
      </c>
      <c r="EN11" s="257">
        <f t="shared" si="15"/>
        <v>0</v>
      </c>
      <c r="EO11" s="257">
        <f t="shared" si="15"/>
        <v>4</v>
      </c>
      <c r="EP11" s="257">
        <f t="shared" si="15"/>
        <v>4</v>
      </c>
      <c r="EQ11" s="259">
        <f t="shared" ref="EQ11:EQ63" si="25">BE11-BW11</f>
        <v>0</v>
      </c>
    </row>
    <row r="12" spans="1:147" x14ac:dyDescent="0.2">
      <c r="A12" s="252">
        <v>3</v>
      </c>
      <c r="B12" s="280" t="s">
        <v>227</v>
      </c>
      <c r="C12" s="252" t="s">
        <v>232</v>
      </c>
      <c r="D12" s="120">
        <f t="shared" si="16"/>
        <v>23</v>
      </c>
      <c r="E12" s="124"/>
      <c r="F12" s="254"/>
      <c r="G12" s="254">
        <v>1</v>
      </c>
      <c r="H12" s="254">
        <v>1</v>
      </c>
      <c r="I12" s="254"/>
      <c r="J12" s="254">
        <v>3</v>
      </c>
      <c r="K12" s="254"/>
      <c r="L12" s="254"/>
      <c r="M12" s="254"/>
      <c r="N12" s="254">
        <v>6</v>
      </c>
      <c r="O12" s="254"/>
      <c r="P12" s="254"/>
      <c r="Q12" s="254">
        <v>7</v>
      </c>
      <c r="R12" s="254"/>
      <c r="S12" s="125">
        <f t="shared" si="17"/>
        <v>5</v>
      </c>
      <c r="T12" s="254">
        <v>5</v>
      </c>
      <c r="U12" s="255"/>
      <c r="V12" s="120">
        <f t="shared" si="18"/>
        <v>106</v>
      </c>
      <c r="W12" s="254">
        <v>7</v>
      </c>
      <c r="X12" s="254">
        <v>3</v>
      </c>
      <c r="Y12" s="254">
        <v>4</v>
      </c>
      <c r="Z12" s="254">
        <v>8</v>
      </c>
      <c r="AA12" s="254">
        <v>1</v>
      </c>
      <c r="AB12" s="254">
        <v>3</v>
      </c>
      <c r="AC12" s="254">
        <v>5</v>
      </c>
      <c r="AD12" s="254">
        <v>7</v>
      </c>
      <c r="AE12" s="254"/>
      <c r="AF12" s="254">
        <v>8</v>
      </c>
      <c r="AG12" s="254"/>
      <c r="AH12" s="254"/>
      <c r="AI12" s="254">
        <v>17</v>
      </c>
      <c r="AJ12" s="254">
        <v>12</v>
      </c>
      <c r="AK12" s="125">
        <f t="shared" si="19"/>
        <v>31</v>
      </c>
      <c r="AL12" s="254">
        <v>30</v>
      </c>
      <c r="AM12" s="256">
        <v>1</v>
      </c>
      <c r="AN12" s="120">
        <f t="shared" si="20"/>
        <v>129</v>
      </c>
      <c r="AO12" s="257">
        <f t="shared" si="8"/>
        <v>7</v>
      </c>
      <c r="AP12" s="257">
        <f t="shared" si="8"/>
        <v>3</v>
      </c>
      <c r="AQ12" s="257">
        <f t="shared" si="8"/>
        <v>5</v>
      </c>
      <c r="AR12" s="257">
        <f t="shared" si="8"/>
        <v>9</v>
      </c>
      <c r="AS12" s="257">
        <f t="shared" si="8"/>
        <v>1</v>
      </c>
      <c r="AT12" s="257">
        <f t="shared" si="8"/>
        <v>6</v>
      </c>
      <c r="AU12" s="257">
        <f t="shared" si="8"/>
        <v>5</v>
      </c>
      <c r="AV12" s="257">
        <f>L12+AD12</f>
        <v>7</v>
      </c>
      <c r="AW12" s="257">
        <f t="shared" si="8"/>
        <v>0</v>
      </c>
      <c r="AX12" s="257">
        <f t="shared" si="8"/>
        <v>14</v>
      </c>
      <c r="AY12" s="257">
        <f t="shared" si="8"/>
        <v>0</v>
      </c>
      <c r="AZ12" s="257">
        <f t="shared" si="8"/>
        <v>0</v>
      </c>
      <c r="BA12" s="257">
        <f t="shared" si="8"/>
        <v>24</v>
      </c>
      <c r="BB12" s="257">
        <f t="shared" si="8"/>
        <v>12</v>
      </c>
      <c r="BC12" s="257">
        <f t="shared" si="8"/>
        <v>36</v>
      </c>
      <c r="BD12" s="257">
        <f t="shared" si="8"/>
        <v>35</v>
      </c>
      <c r="BE12" s="258">
        <f t="shared" si="8"/>
        <v>1</v>
      </c>
      <c r="BF12" s="120">
        <f t="shared" si="9"/>
        <v>108</v>
      </c>
      <c r="BG12" s="257">
        <f t="shared" si="10"/>
        <v>5</v>
      </c>
      <c r="BH12" s="257">
        <f t="shared" si="10"/>
        <v>3</v>
      </c>
      <c r="BI12" s="257">
        <f t="shared" si="10"/>
        <v>3</v>
      </c>
      <c r="BJ12" s="257">
        <f t="shared" si="10"/>
        <v>6</v>
      </c>
      <c r="BK12" s="257">
        <f t="shared" si="10"/>
        <v>1</v>
      </c>
      <c r="BL12" s="257">
        <f t="shared" si="10"/>
        <v>5</v>
      </c>
      <c r="BM12" s="257">
        <f t="shared" si="10"/>
        <v>4</v>
      </c>
      <c r="BN12" s="257">
        <f t="shared" si="10"/>
        <v>7</v>
      </c>
      <c r="BO12" s="257">
        <f t="shared" si="10"/>
        <v>0</v>
      </c>
      <c r="BP12" s="257">
        <f t="shared" si="10"/>
        <v>11</v>
      </c>
      <c r="BQ12" s="257">
        <f t="shared" si="10"/>
        <v>0</v>
      </c>
      <c r="BR12" s="257">
        <f t="shared" si="10"/>
        <v>0</v>
      </c>
      <c r="BS12" s="257">
        <f t="shared" si="10"/>
        <v>19</v>
      </c>
      <c r="BT12" s="257">
        <f t="shared" si="10"/>
        <v>12</v>
      </c>
      <c r="BU12" s="257">
        <f t="shared" si="10"/>
        <v>32</v>
      </c>
      <c r="BV12" s="257">
        <f t="shared" si="10"/>
        <v>31</v>
      </c>
      <c r="BW12" s="258">
        <f t="shared" si="21"/>
        <v>1</v>
      </c>
      <c r="BX12" s="120">
        <f t="shared" si="22"/>
        <v>85</v>
      </c>
      <c r="BY12" s="254">
        <v>3</v>
      </c>
      <c r="BZ12" s="254"/>
      <c r="CA12" s="254">
        <v>2</v>
      </c>
      <c r="CB12" s="254">
        <v>5</v>
      </c>
      <c r="CC12" s="254">
        <v>1</v>
      </c>
      <c r="CD12" s="254">
        <v>3</v>
      </c>
      <c r="CE12" s="254">
        <v>3</v>
      </c>
      <c r="CF12" s="254">
        <v>3</v>
      </c>
      <c r="CG12" s="254"/>
      <c r="CH12" s="254">
        <v>8</v>
      </c>
      <c r="CI12" s="254"/>
      <c r="CJ12" s="254"/>
      <c r="CK12" s="254">
        <v>15</v>
      </c>
      <c r="CL12" s="254">
        <v>11</v>
      </c>
      <c r="CM12" s="125">
        <f t="shared" si="23"/>
        <v>31</v>
      </c>
      <c r="CN12" s="254">
        <v>30</v>
      </c>
      <c r="CO12" s="256">
        <v>1</v>
      </c>
      <c r="CP12" s="120">
        <f>CQ12+CR12+CS12+CY12+CZ12+DA12+DB12+DC12+DE12+DD12+CT12+CU12+CV12+CW12+CX12</f>
        <v>23</v>
      </c>
      <c r="CQ12" s="254">
        <v>2</v>
      </c>
      <c r="CR12" s="254">
        <v>3</v>
      </c>
      <c r="CS12" s="254">
        <v>1</v>
      </c>
      <c r="CT12" s="254">
        <v>1</v>
      </c>
      <c r="CU12" s="254"/>
      <c r="CV12" s="254">
        <v>2</v>
      </c>
      <c r="CW12" s="254">
        <v>1</v>
      </c>
      <c r="CX12" s="254">
        <v>4</v>
      </c>
      <c r="CY12" s="254"/>
      <c r="CZ12" s="254">
        <v>3</v>
      </c>
      <c r="DA12" s="254"/>
      <c r="DB12" s="254"/>
      <c r="DC12" s="254">
        <v>4</v>
      </c>
      <c r="DD12" s="254">
        <v>1</v>
      </c>
      <c r="DE12" s="125">
        <f t="shared" si="12"/>
        <v>1</v>
      </c>
      <c r="DF12" s="254">
        <v>1</v>
      </c>
      <c r="DG12" s="256"/>
      <c r="DH12" s="120">
        <f t="shared" si="24"/>
        <v>85</v>
      </c>
      <c r="DI12" s="254">
        <v>3</v>
      </c>
      <c r="DJ12" s="254">
        <v>3</v>
      </c>
      <c r="DK12" s="254">
        <v>2</v>
      </c>
      <c r="DL12" s="254">
        <v>3</v>
      </c>
      <c r="DM12" s="254"/>
      <c r="DN12" s="254">
        <v>2</v>
      </c>
      <c r="DO12" s="254">
        <v>5</v>
      </c>
      <c r="DP12" s="254">
        <v>5</v>
      </c>
      <c r="DQ12" s="254"/>
      <c r="DR12" s="254">
        <v>5</v>
      </c>
      <c r="DS12" s="254"/>
      <c r="DT12" s="254"/>
      <c r="DU12" s="254">
        <v>14</v>
      </c>
      <c r="DV12" s="254">
        <v>12</v>
      </c>
      <c r="DW12" s="125">
        <f t="shared" si="13"/>
        <v>31</v>
      </c>
      <c r="DX12" s="254">
        <v>30</v>
      </c>
      <c r="DY12" s="256">
        <v>1</v>
      </c>
      <c r="DZ12" s="120">
        <f t="shared" si="14"/>
        <v>21</v>
      </c>
      <c r="EA12" s="257">
        <f t="shared" si="15"/>
        <v>2</v>
      </c>
      <c r="EB12" s="257">
        <f t="shared" si="15"/>
        <v>0</v>
      </c>
      <c r="EC12" s="257">
        <f t="shared" si="15"/>
        <v>2</v>
      </c>
      <c r="ED12" s="257">
        <f t="shared" si="15"/>
        <v>3</v>
      </c>
      <c r="EE12" s="257">
        <f t="shared" si="15"/>
        <v>0</v>
      </c>
      <c r="EF12" s="257">
        <f t="shared" si="15"/>
        <v>1</v>
      </c>
      <c r="EG12" s="257">
        <f t="shared" si="15"/>
        <v>1</v>
      </c>
      <c r="EH12" s="257">
        <f t="shared" si="15"/>
        <v>0</v>
      </c>
      <c r="EI12" s="257">
        <f t="shared" si="15"/>
        <v>0</v>
      </c>
      <c r="EJ12" s="257">
        <f t="shared" si="15"/>
        <v>3</v>
      </c>
      <c r="EK12" s="257">
        <f t="shared" si="15"/>
        <v>0</v>
      </c>
      <c r="EL12" s="257">
        <f t="shared" si="15"/>
        <v>0</v>
      </c>
      <c r="EM12" s="257">
        <f t="shared" si="15"/>
        <v>5</v>
      </c>
      <c r="EN12" s="257">
        <f t="shared" si="15"/>
        <v>0</v>
      </c>
      <c r="EO12" s="257">
        <f t="shared" si="15"/>
        <v>4</v>
      </c>
      <c r="EP12" s="257">
        <f t="shared" si="15"/>
        <v>4</v>
      </c>
      <c r="EQ12" s="259">
        <f t="shared" si="25"/>
        <v>0</v>
      </c>
    </row>
    <row r="13" spans="1:147" x14ac:dyDescent="0.2">
      <c r="A13" s="252">
        <v>4</v>
      </c>
      <c r="B13" s="280" t="s">
        <v>228</v>
      </c>
      <c r="C13" s="252" t="s">
        <v>233</v>
      </c>
      <c r="D13" s="120">
        <f t="shared" si="16"/>
        <v>25</v>
      </c>
      <c r="E13" s="124">
        <v>1</v>
      </c>
      <c r="F13" s="254"/>
      <c r="G13" s="254">
        <v>5</v>
      </c>
      <c r="H13" s="254">
        <v>2</v>
      </c>
      <c r="I13" s="254"/>
      <c r="J13" s="254">
        <v>2</v>
      </c>
      <c r="K13" s="254"/>
      <c r="L13" s="254">
        <v>2</v>
      </c>
      <c r="M13" s="254"/>
      <c r="N13" s="254">
        <v>6</v>
      </c>
      <c r="O13" s="254"/>
      <c r="P13" s="254"/>
      <c r="Q13" s="254">
        <v>2</v>
      </c>
      <c r="R13" s="254"/>
      <c r="S13" s="125">
        <f t="shared" si="17"/>
        <v>5</v>
      </c>
      <c r="T13" s="254">
        <v>5</v>
      </c>
      <c r="U13" s="255"/>
      <c r="V13" s="120">
        <f t="shared" si="18"/>
        <v>108</v>
      </c>
      <c r="W13" s="254">
        <v>3</v>
      </c>
      <c r="X13" s="254"/>
      <c r="Y13" s="254">
        <v>4</v>
      </c>
      <c r="Z13" s="254">
        <v>6</v>
      </c>
      <c r="AA13" s="254"/>
      <c r="AB13" s="254">
        <v>2</v>
      </c>
      <c r="AC13" s="254">
        <v>4</v>
      </c>
      <c r="AD13" s="254">
        <v>6</v>
      </c>
      <c r="AE13" s="254"/>
      <c r="AF13" s="254">
        <v>15</v>
      </c>
      <c r="AG13" s="254"/>
      <c r="AH13" s="254"/>
      <c r="AI13" s="254">
        <v>22</v>
      </c>
      <c r="AJ13" s="254">
        <v>15</v>
      </c>
      <c r="AK13" s="125">
        <f t="shared" si="19"/>
        <v>31</v>
      </c>
      <c r="AL13" s="254">
        <v>31</v>
      </c>
      <c r="AM13" s="256"/>
      <c r="AN13" s="120">
        <f t="shared" si="20"/>
        <v>133</v>
      </c>
      <c r="AO13" s="257">
        <f t="shared" si="8"/>
        <v>4</v>
      </c>
      <c r="AP13" s="257">
        <f t="shared" si="8"/>
        <v>0</v>
      </c>
      <c r="AQ13" s="257">
        <f t="shared" si="8"/>
        <v>9</v>
      </c>
      <c r="AR13" s="257">
        <f t="shared" si="8"/>
        <v>8</v>
      </c>
      <c r="AS13" s="257">
        <f t="shared" si="8"/>
        <v>0</v>
      </c>
      <c r="AT13" s="257">
        <f t="shared" si="8"/>
        <v>4</v>
      </c>
      <c r="AU13" s="257">
        <f t="shared" si="8"/>
        <v>4</v>
      </c>
      <c r="AV13" s="257">
        <f t="shared" si="8"/>
        <v>8</v>
      </c>
      <c r="AW13" s="257">
        <f t="shared" si="8"/>
        <v>0</v>
      </c>
      <c r="AX13" s="257">
        <f t="shared" si="8"/>
        <v>21</v>
      </c>
      <c r="AY13" s="257">
        <f t="shared" si="8"/>
        <v>0</v>
      </c>
      <c r="AZ13" s="257">
        <f t="shared" si="8"/>
        <v>0</v>
      </c>
      <c r="BA13" s="257">
        <f t="shared" si="8"/>
        <v>24</v>
      </c>
      <c r="BB13" s="257">
        <f t="shared" si="8"/>
        <v>15</v>
      </c>
      <c r="BC13" s="257">
        <f t="shared" si="8"/>
        <v>36</v>
      </c>
      <c r="BD13" s="257">
        <f t="shared" si="8"/>
        <v>36</v>
      </c>
      <c r="BE13" s="258">
        <f t="shared" si="8"/>
        <v>0</v>
      </c>
      <c r="BF13" s="120">
        <f t="shared" si="9"/>
        <v>101</v>
      </c>
      <c r="BG13" s="257">
        <f t="shared" si="10"/>
        <v>3</v>
      </c>
      <c r="BH13" s="257">
        <f t="shared" si="10"/>
        <v>0</v>
      </c>
      <c r="BI13" s="257">
        <f t="shared" si="10"/>
        <v>5</v>
      </c>
      <c r="BJ13" s="257">
        <f t="shared" si="10"/>
        <v>5</v>
      </c>
      <c r="BK13" s="257">
        <f t="shared" si="10"/>
        <v>0</v>
      </c>
      <c r="BL13" s="257">
        <f t="shared" si="10"/>
        <v>2</v>
      </c>
      <c r="BM13" s="257">
        <f t="shared" si="10"/>
        <v>2</v>
      </c>
      <c r="BN13" s="257">
        <f t="shared" si="10"/>
        <v>7</v>
      </c>
      <c r="BO13" s="257">
        <f t="shared" si="10"/>
        <v>0</v>
      </c>
      <c r="BP13" s="257">
        <f t="shared" si="10"/>
        <v>18</v>
      </c>
      <c r="BQ13" s="257">
        <f t="shared" si="10"/>
        <v>0</v>
      </c>
      <c r="BR13" s="257">
        <f t="shared" si="10"/>
        <v>0</v>
      </c>
      <c r="BS13" s="257">
        <f t="shared" si="10"/>
        <v>11</v>
      </c>
      <c r="BT13" s="257">
        <f t="shared" si="10"/>
        <v>15</v>
      </c>
      <c r="BU13" s="257">
        <f t="shared" si="10"/>
        <v>33</v>
      </c>
      <c r="BV13" s="257">
        <f t="shared" si="10"/>
        <v>33</v>
      </c>
      <c r="BW13" s="258">
        <f t="shared" si="21"/>
        <v>0</v>
      </c>
      <c r="BX13" s="120">
        <f t="shared" si="22"/>
        <v>86</v>
      </c>
      <c r="BY13" s="254">
        <v>2</v>
      </c>
      <c r="BZ13" s="254"/>
      <c r="CA13" s="254">
        <v>5</v>
      </c>
      <c r="CB13" s="254">
        <v>1</v>
      </c>
      <c r="CC13" s="254"/>
      <c r="CD13" s="254">
        <v>2</v>
      </c>
      <c r="CE13" s="254">
        <v>2</v>
      </c>
      <c r="CF13" s="254">
        <v>4</v>
      </c>
      <c r="CG13" s="254"/>
      <c r="CH13" s="254">
        <v>15</v>
      </c>
      <c r="CI13" s="254"/>
      <c r="CJ13" s="254"/>
      <c r="CK13" s="254">
        <v>9</v>
      </c>
      <c r="CL13" s="254">
        <v>13</v>
      </c>
      <c r="CM13" s="125">
        <f t="shared" si="23"/>
        <v>33</v>
      </c>
      <c r="CN13" s="254">
        <v>33</v>
      </c>
      <c r="CO13" s="256"/>
      <c r="CP13" s="120">
        <f t="shared" si="11"/>
        <v>15</v>
      </c>
      <c r="CQ13" s="254">
        <v>1</v>
      </c>
      <c r="CR13" s="254"/>
      <c r="CS13" s="254"/>
      <c r="CT13" s="254">
        <v>4</v>
      </c>
      <c r="CU13" s="254"/>
      <c r="CV13" s="254"/>
      <c r="CW13" s="254"/>
      <c r="CX13" s="254">
        <v>3</v>
      </c>
      <c r="CY13" s="254"/>
      <c r="CZ13" s="254">
        <v>3</v>
      </c>
      <c r="DA13" s="254"/>
      <c r="DB13" s="254"/>
      <c r="DC13" s="254">
        <v>2</v>
      </c>
      <c r="DD13" s="254">
        <v>2</v>
      </c>
      <c r="DE13" s="125">
        <f t="shared" si="12"/>
        <v>0</v>
      </c>
      <c r="DF13" s="254"/>
      <c r="DG13" s="256"/>
      <c r="DH13" s="120">
        <f t="shared" si="24"/>
        <v>92</v>
      </c>
      <c r="DI13" s="254">
        <v>2</v>
      </c>
      <c r="DJ13" s="254"/>
      <c r="DK13" s="254"/>
      <c r="DL13" s="254">
        <v>3</v>
      </c>
      <c r="DM13" s="254"/>
      <c r="DN13" s="254">
        <v>2</v>
      </c>
      <c r="DO13" s="254">
        <v>1</v>
      </c>
      <c r="DP13" s="254">
        <v>6</v>
      </c>
      <c r="DQ13" s="254"/>
      <c r="DR13" s="254">
        <v>12</v>
      </c>
      <c r="DS13" s="254"/>
      <c r="DT13" s="254"/>
      <c r="DU13" s="254">
        <v>18</v>
      </c>
      <c r="DV13" s="254">
        <v>15</v>
      </c>
      <c r="DW13" s="125">
        <f t="shared" si="13"/>
        <v>33</v>
      </c>
      <c r="DX13" s="254">
        <v>33</v>
      </c>
      <c r="DY13" s="256"/>
      <c r="DZ13" s="120">
        <f t="shared" si="14"/>
        <v>32</v>
      </c>
      <c r="EA13" s="257">
        <f t="shared" si="15"/>
        <v>1</v>
      </c>
      <c r="EB13" s="257">
        <f t="shared" si="15"/>
        <v>0</v>
      </c>
      <c r="EC13" s="257">
        <f t="shared" si="15"/>
        <v>4</v>
      </c>
      <c r="ED13" s="257">
        <f t="shared" si="15"/>
        <v>3</v>
      </c>
      <c r="EE13" s="257">
        <f t="shared" si="15"/>
        <v>0</v>
      </c>
      <c r="EF13" s="257">
        <f t="shared" si="15"/>
        <v>2</v>
      </c>
      <c r="EG13" s="257">
        <f t="shared" si="15"/>
        <v>2</v>
      </c>
      <c r="EH13" s="257">
        <f t="shared" si="15"/>
        <v>1</v>
      </c>
      <c r="EI13" s="257">
        <f t="shared" si="15"/>
        <v>0</v>
      </c>
      <c r="EJ13" s="257">
        <f t="shared" si="15"/>
        <v>3</v>
      </c>
      <c r="EK13" s="257">
        <f t="shared" si="15"/>
        <v>0</v>
      </c>
      <c r="EL13" s="257">
        <f t="shared" si="15"/>
        <v>0</v>
      </c>
      <c r="EM13" s="257">
        <f t="shared" si="15"/>
        <v>13</v>
      </c>
      <c r="EN13" s="257">
        <f t="shared" si="15"/>
        <v>0</v>
      </c>
      <c r="EO13" s="257">
        <f t="shared" si="15"/>
        <v>3</v>
      </c>
      <c r="EP13" s="257">
        <f t="shared" si="15"/>
        <v>3</v>
      </c>
      <c r="EQ13" s="259">
        <f t="shared" si="25"/>
        <v>0</v>
      </c>
    </row>
    <row r="14" spans="1:147" x14ac:dyDescent="0.2">
      <c r="A14" s="252">
        <v>5</v>
      </c>
      <c r="B14" s="280" t="s">
        <v>229</v>
      </c>
      <c r="C14" s="252" t="s">
        <v>233</v>
      </c>
      <c r="D14" s="120">
        <f t="shared" si="16"/>
        <v>15</v>
      </c>
      <c r="E14" s="124">
        <v>2</v>
      </c>
      <c r="F14" s="254"/>
      <c r="G14" s="254">
        <v>1</v>
      </c>
      <c r="H14" s="254">
        <v>2</v>
      </c>
      <c r="I14" s="254"/>
      <c r="J14" s="254">
        <v>2</v>
      </c>
      <c r="K14" s="254">
        <v>1</v>
      </c>
      <c r="L14" s="254"/>
      <c r="M14" s="254"/>
      <c r="N14" s="254"/>
      <c r="O14" s="254"/>
      <c r="P14" s="254"/>
      <c r="Q14" s="254">
        <v>5</v>
      </c>
      <c r="R14" s="254"/>
      <c r="S14" s="125">
        <f t="shared" ref="S14:S75" si="26">T14+U14</f>
        <v>2</v>
      </c>
      <c r="T14" s="254">
        <v>2</v>
      </c>
      <c r="U14" s="255"/>
      <c r="V14" s="120">
        <f t="shared" si="18"/>
        <v>110</v>
      </c>
      <c r="W14" s="254">
        <v>3</v>
      </c>
      <c r="X14" s="254">
        <v>3</v>
      </c>
      <c r="Y14" s="254">
        <v>4</v>
      </c>
      <c r="Z14" s="254">
        <v>4</v>
      </c>
      <c r="AA14" s="254">
        <v>1</v>
      </c>
      <c r="AB14" s="254">
        <v>6</v>
      </c>
      <c r="AC14" s="254">
        <v>5</v>
      </c>
      <c r="AD14" s="254">
        <v>2</v>
      </c>
      <c r="AE14" s="254"/>
      <c r="AF14" s="254">
        <v>9</v>
      </c>
      <c r="AG14" s="254"/>
      <c r="AH14" s="254"/>
      <c r="AI14" s="254">
        <v>26</v>
      </c>
      <c r="AJ14" s="254">
        <v>15</v>
      </c>
      <c r="AK14" s="125">
        <f t="shared" si="19"/>
        <v>32</v>
      </c>
      <c r="AL14" s="254">
        <v>31</v>
      </c>
      <c r="AM14" s="256">
        <v>1</v>
      </c>
      <c r="AN14" s="120">
        <f t="shared" si="20"/>
        <v>125</v>
      </c>
      <c r="AO14" s="257">
        <f t="shared" si="8"/>
        <v>5</v>
      </c>
      <c r="AP14" s="257">
        <f t="shared" si="8"/>
        <v>3</v>
      </c>
      <c r="AQ14" s="257">
        <f t="shared" si="8"/>
        <v>5</v>
      </c>
      <c r="AR14" s="257">
        <f t="shared" si="8"/>
        <v>6</v>
      </c>
      <c r="AS14" s="257">
        <f t="shared" si="8"/>
        <v>1</v>
      </c>
      <c r="AT14" s="257">
        <f t="shared" si="8"/>
        <v>8</v>
      </c>
      <c r="AU14" s="257">
        <f t="shared" si="8"/>
        <v>6</v>
      </c>
      <c r="AV14" s="257">
        <f t="shared" si="8"/>
        <v>2</v>
      </c>
      <c r="AW14" s="257">
        <f t="shared" si="8"/>
        <v>0</v>
      </c>
      <c r="AX14" s="257">
        <f t="shared" si="8"/>
        <v>9</v>
      </c>
      <c r="AY14" s="257">
        <f t="shared" si="8"/>
        <v>0</v>
      </c>
      <c r="AZ14" s="257">
        <f t="shared" si="8"/>
        <v>0</v>
      </c>
      <c r="BA14" s="257">
        <f t="shared" si="8"/>
        <v>31</v>
      </c>
      <c r="BB14" s="257">
        <f t="shared" si="8"/>
        <v>15</v>
      </c>
      <c r="BC14" s="257">
        <f t="shared" si="8"/>
        <v>34</v>
      </c>
      <c r="BD14" s="257">
        <f t="shared" si="8"/>
        <v>33</v>
      </c>
      <c r="BE14" s="258">
        <f t="shared" si="8"/>
        <v>1</v>
      </c>
      <c r="BF14" s="120">
        <f>BG14+BH14+BI14+BO14+BP14+BQ14+BR14+BS14+BU14+BT14+BJ14+BK14+BL14+BM14+BN14</f>
        <v>102</v>
      </c>
      <c r="BG14" s="257">
        <f t="shared" si="10"/>
        <v>5</v>
      </c>
      <c r="BH14" s="257">
        <f t="shared" si="10"/>
        <v>3</v>
      </c>
      <c r="BI14" s="257">
        <f t="shared" si="10"/>
        <v>4</v>
      </c>
      <c r="BJ14" s="257">
        <f t="shared" si="10"/>
        <v>5</v>
      </c>
      <c r="BK14" s="257">
        <f t="shared" si="10"/>
        <v>1</v>
      </c>
      <c r="BL14" s="257">
        <f t="shared" si="10"/>
        <v>7</v>
      </c>
      <c r="BM14" s="257">
        <f t="shared" si="10"/>
        <v>3</v>
      </c>
      <c r="BN14" s="257">
        <f t="shared" si="10"/>
        <v>2</v>
      </c>
      <c r="BO14" s="257">
        <f t="shared" si="10"/>
        <v>0</v>
      </c>
      <c r="BP14" s="257">
        <f t="shared" si="10"/>
        <v>8</v>
      </c>
      <c r="BQ14" s="257">
        <f t="shared" si="10"/>
        <v>0</v>
      </c>
      <c r="BR14" s="257">
        <f t="shared" si="10"/>
        <v>0</v>
      </c>
      <c r="BS14" s="257">
        <f t="shared" si="10"/>
        <v>20</v>
      </c>
      <c r="BT14" s="257">
        <f t="shared" si="10"/>
        <v>15</v>
      </c>
      <c r="BU14" s="257">
        <f t="shared" si="10"/>
        <v>29</v>
      </c>
      <c r="BV14" s="257">
        <f t="shared" si="10"/>
        <v>28</v>
      </c>
      <c r="BW14" s="258">
        <f t="shared" si="21"/>
        <v>1</v>
      </c>
      <c r="BX14" s="120">
        <f t="shared" si="22"/>
        <v>78</v>
      </c>
      <c r="BY14" s="254">
        <v>4</v>
      </c>
      <c r="BZ14" s="254"/>
      <c r="CA14" s="254">
        <v>3</v>
      </c>
      <c r="CB14" s="254">
        <v>4</v>
      </c>
      <c r="CC14" s="254"/>
      <c r="CD14" s="254">
        <v>5</v>
      </c>
      <c r="CE14" s="254">
        <v>1</v>
      </c>
      <c r="CF14" s="254"/>
      <c r="CG14" s="254"/>
      <c r="CH14" s="254">
        <v>6</v>
      </c>
      <c r="CI14" s="254"/>
      <c r="CJ14" s="254"/>
      <c r="CK14" s="254">
        <v>15</v>
      </c>
      <c r="CL14" s="254">
        <v>12</v>
      </c>
      <c r="CM14" s="125">
        <f t="shared" si="23"/>
        <v>28</v>
      </c>
      <c r="CN14" s="254">
        <v>27</v>
      </c>
      <c r="CO14" s="256">
        <v>1</v>
      </c>
      <c r="CP14" s="120">
        <f t="shared" si="11"/>
        <v>24</v>
      </c>
      <c r="CQ14" s="254">
        <v>1</v>
      </c>
      <c r="CR14" s="254">
        <v>3</v>
      </c>
      <c r="CS14" s="254">
        <v>1</v>
      </c>
      <c r="CT14" s="254">
        <v>1</v>
      </c>
      <c r="CU14" s="254">
        <v>1</v>
      </c>
      <c r="CV14" s="254">
        <v>2</v>
      </c>
      <c r="CW14" s="254">
        <v>2</v>
      </c>
      <c r="CX14" s="254">
        <v>2</v>
      </c>
      <c r="CY14" s="254"/>
      <c r="CZ14" s="254">
        <v>2</v>
      </c>
      <c r="DA14" s="254"/>
      <c r="DB14" s="254"/>
      <c r="DC14" s="254">
        <v>5</v>
      </c>
      <c r="DD14" s="254">
        <v>3</v>
      </c>
      <c r="DE14" s="125">
        <f t="shared" si="12"/>
        <v>1</v>
      </c>
      <c r="DF14" s="254">
        <v>1</v>
      </c>
      <c r="DG14" s="256"/>
      <c r="DH14" s="120">
        <f t="shared" si="24"/>
        <v>77</v>
      </c>
      <c r="DI14" s="254">
        <v>4</v>
      </c>
      <c r="DJ14" s="254">
        <v>3</v>
      </c>
      <c r="DK14" s="254">
        <v>3</v>
      </c>
      <c r="DL14" s="254">
        <v>1</v>
      </c>
      <c r="DM14" s="254">
        <v>1</v>
      </c>
      <c r="DN14" s="254">
        <v>6</v>
      </c>
      <c r="DO14" s="254">
        <v>2</v>
      </c>
      <c r="DP14" s="254">
        <v>2</v>
      </c>
      <c r="DQ14" s="254"/>
      <c r="DR14" s="254">
        <v>7</v>
      </c>
      <c r="DS14" s="254"/>
      <c r="DT14" s="254"/>
      <c r="DU14" s="254">
        <v>10</v>
      </c>
      <c r="DV14" s="254">
        <v>15</v>
      </c>
      <c r="DW14" s="125">
        <f t="shared" si="13"/>
        <v>23</v>
      </c>
      <c r="DX14" s="254">
        <v>23</v>
      </c>
      <c r="DY14" s="256"/>
      <c r="DZ14" s="120">
        <f t="shared" si="14"/>
        <v>23</v>
      </c>
      <c r="EA14" s="257">
        <f t="shared" si="15"/>
        <v>0</v>
      </c>
      <c r="EB14" s="257">
        <f t="shared" si="15"/>
        <v>0</v>
      </c>
      <c r="EC14" s="257">
        <f t="shared" si="15"/>
        <v>1</v>
      </c>
      <c r="ED14" s="257">
        <f t="shared" si="15"/>
        <v>1</v>
      </c>
      <c r="EE14" s="257">
        <f t="shared" si="15"/>
        <v>0</v>
      </c>
      <c r="EF14" s="257">
        <f t="shared" si="15"/>
        <v>1</v>
      </c>
      <c r="EG14" s="257">
        <f t="shared" si="15"/>
        <v>3</v>
      </c>
      <c r="EH14" s="257">
        <f t="shared" si="15"/>
        <v>0</v>
      </c>
      <c r="EI14" s="257">
        <f t="shared" si="15"/>
        <v>0</v>
      </c>
      <c r="EJ14" s="257">
        <f t="shared" si="15"/>
        <v>1</v>
      </c>
      <c r="EK14" s="257">
        <f t="shared" si="15"/>
        <v>0</v>
      </c>
      <c r="EL14" s="257">
        <f t="shared" si="15"/>
        <v>0</v>
      </c>
      <c r="EM14" s="257">
        <f t="shared" si="15"/>
        <v>11</v>
      </c>
      <c r="EN14" s="257">
        <f t="shared" si="15"/>
        <v>0</v>
      </c>
      <c r="EO14" s="257">
        <f t="shared" si="15"/>
        <v>5</v>
      </c>
      <c r="EP14" s="257">
        <f t="shared" si="15"/>
        <v>5</v>
      </c>
      <c r="EQ14" s="259">
        <f t="shared" si="25"/>
        <v>0</v>
      </c>
    </row>
    <row r="15" spans="1:147" x14ac:dyDescent="0.2">
      <c r="A15" s="252">
        <v>6</v>
      </c>
      <c r="B15" s="128"/>
      <c r="C15" s="252"/>
      <c r="D15" s="120">
        <f t="shared" si="16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26"/>
        <v>0</v>
      </c>
      <c r="T15" s="254"/>
      <c r="U15" s="255"/>
      <c r="V15" s="120">
        <f t="shared" si="18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9"/>
        <v>0</v>
      </c>
      <c r="AL15" s="254"/>
      <c r="AM15" s="256"/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3"/>
        <v>0</v>
      </c>
      <c r="CN15" s="254"/>
      <c r="CO15" s="256"/>
      <c r="CP15" s="120">
        <f>CQ15+CR15+CS15+CY15+CZ15+DA15+DB15+DC15+DE15+DD15+CT15+CU15+CV15+CW15+CX15</f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12"/>
        <v>0</v>
      </c>
      <c r="DF15" s="254"/>
      <c r="DG15" s="256"/>
      <c r="DH15" s="120">
        <f t="shared" si="24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13"/>
        <v>0</v>
      </c>
      <c r="DX15" s="254"/>
      <c r="DY15" s="256"/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x14ac:dyDescent="0.2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x14ac:dyDescent="0.2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x14ac:dyDescent="0.2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x14ac:dyDescent="0.2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x14ac:dyDescent="0.2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x14ac:dyDescent="0.2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x14ac:dyDescent="0.2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x14ac:dyDescent="0.2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x14ac:dyDescent="0.2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x14ac:dyDescent="0.2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x14ac:dyDescent="0.2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x14ac:dyDescent="0.2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x14ac:dyDescent="0.2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x14ac:dyDescent="0.2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x14ac:dyDescent="0.2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x14ac:dyDescent="0.2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x14ac:dyDescent="0.2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x14ac:dyDescent="0.2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hidden="1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hidden="1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hidden="1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hidden="1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hidden="1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hidden="1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hidden="1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hidden="1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hidden="1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hidden="1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hidden="1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5" hidden="1" thickBot="1" x14ac:dyDescent="0.25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298" t="s">
        <v>107</v>
      </c>
      <c r="EK77" s="298"/>
      <c r="EL77" s="298"/>
      <c r="EM77" s="298"/>
      <c r="EN77" s="298"/>
      <c r="EO77" s="298"/>
      <c r="EP77" s="298"/>
    </row>
    <row r="78" spans="1:147" ht="15" x14ac:dyDescent="0.25">
      <c r="B78" s="284" t="s">
        <v>252</v>
      </c>
      <c r="I78" s="245"/>
      <c r="J78" s="245"/>
      <c r="EH78" s="115" t="s">
        <v>217</v>
      </c>
    </row>
    <row r="79" spans="1:147" ht="15" x14ac:dyDescent="0.25">
      <c r="B79" s="285"/>
      <c r="C79" s="251" t="s">
        <v>253</v>
      </c>
      <c r="I79" s="245"/>
      <c r="J79" s="245"/>
      <c r="EH79" s="115"/>
    </row>
    <row r="80" spans="1:147" ht="16.5" customHeight="1" x14ac:dyDescent="0.25">
      <c r="C80" s="251" t="s">
        <v>254</v>
      </c>
      <c r="DE80" s="246"/>
      <c r="DF80" s="246"/>
      <c r="DG80" s="246"/>
      <c r="DH80" s="131"/>
      <c r="DI80" s="135"/>
      <c r="DS80" s="133"/>
      <c r="DT80" s="134"/>
      <c r="DU80" s="134"/>
      <c r="DV80" s="135" t="s">
        <v>141</v>
      </c>
      <c r="DW80" s="283" t="s">
        <v>251</v>
      </c>
      <c r="DX80" s="134"/>
      <c r="DY80" s="134"/>
      <c r="EB80" s="133" t="s">
        <v>142</v>
      </c>
      <c r="EI80" s="136" t="s">
        <v>109</v>
      </c>
    </row>
    <row r="81" spans="3:144" ht="16.5" x14ac:dyDescent="0.25">
      <c r="C81" s="251" t="s">
        <v>255</v>
      </c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D81" s="251" t="s">
        <v>236</v>
      </c>
      <c r="EI81" s="139"/>
      <c r="EM81" s="251" t="s">
        <v>239</v>
      </c>
    </row>
    <row r="82" spans="3:144" x14ac:dyDescent="0.2">
      <c r="C82" s="251" t="s">
        <v>256</v>
      </c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143</v>
      </c>
      <c r="ED82" s="251" t="s">
        <v>243</v>
      </c>
      <c r="EI82" s="140" t="s">
        <v>240</v>
      </c>
    </row>
    <row r="83" spans="3:144" x14ac:dyDescent="0.2">
      <c r="EN83" s="251" t="s">
        <v>242</v>
      </c>
    </row>
    <row r="85" spans="3:144" ht="32.25" customHeight="1" x14ac:dyDescent="0.2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25" right="0.25" top="0.25" bottom="0.25" header="0.3" footer="0"/>
  <pageSetup paperSize="9" scale="53" fitToWidth="0" orientation="landscape" r:id="rId1"/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view="pageBreakPreview" zoomScale="91" zoomScaleNormal="75" zoomScaleSheetLayoutView="91" workbookViewId="0">
      <selection activeCell="AA77" sqref="AA77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76" t="s">
        <v>244</v>
      </c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0" t="s">
        <v>199</v>
      </c>
      <c r="AB2" s="470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112</v>
      </c>
      <c r="AQ3" s="118"/>
    </row>
    <row r="4" spans="1:50" ht="42.75" customHeight="1" x14ac:dyDescent="0.25">
      <c r="A4" s="471" t="s">
        <v>152</v>
      </c>
      <c r="B4" s="473" t="s">
        <v>153</v>
      </c>
      <c r="C4" s="477" t="s">
        <v>144</v>
      </c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9"/>
      <c r="AA4" s="477" t="s">
        <v>145</v>
      </c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9"/>
    </row>
    <row r="5" spans="1:50" ht="15" customHeight="1" x14ac:dyDescent="0.25">
      <c r="A5" s="472"/>
      <c r="B5" s="474"/>
      <c r="C5" s="482" t="s">
        <v>146</v>
      </c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4"/>
      <c r="AA5" s="482" t="s">
        <v>146</v>
      </c>
      <c r="AB5" s="483"/>
      <c r="AC5" s="483"/>
      <c r="AD5" s="483"/>
      <c r="AE5" s="483"/>
      <c r="AF5" s="483"/>
      <c r="AG5" s="483"/>
      <c r="AH5" s="483"/>
      <c r="AI5" s="483"/>
      <c r="AJ5" s="483"/>
      <c r="AK5" s="483"/>
      <c r="AL5" s="483"/>
      <c r="AM5" s="483"/>
      <c r="AN5" s="483"/>
      <c r="AO5" s="483"/>
      <c r="AP5" s="483"/>
      <c r="AQ5" s="483"/>
      <c r="AR5" s="483"/>
      <c r="AS5" s="483"/>
      <c r="AT5" s="483"/>
      <c r="AU5" s="483"/>
      <c r="AV5" s="483"/>
      <c r="AW5" s="483"/>
      <c r="AX5" s="484"/>
    </row>
    <row r="6" spans="1:50" s="119" customFormat="1" ht="24" customHeight="1" x14ac:dyDescent="0.2">
      <c r="A6" s="472"/>
      <c r="B6" s="475"/>
      <c r="C6" s="152" t="s">
        <v>147</v>
      </c>
      <c r="D6" s="153">
        <v>1</v>
      </c>
      <c r="E6" s="153">
        <v>2</v>
      </c>
      <c r="F6" s="153" t="s">
        <v>154</v>
      </c>
      <c r="G6" s="153" t="s">
        <v>155</v>
      </c>
      <c r="H6" s="153" t="s">
        <v>156</v>
      </c>
      <c r="I6" s="153" t="s">
        <v>157</v>
      </c>
      <c r="J6" s="153" t="s">
        <v>158</v>
      </c>
      <c r="K6" s="153" t="s">
        <v>159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160</v>
      </c>
      <c r="Q6" s="154" t="s">
        <v>39</v>
      </c>
      <c r="R6" s="154" t="s">
        <v>161</v>
      </c>
      <c r="S6" s="154" t="s">
        <v>162</v>
      </c>
      <c r="T6" s="154" t="s">
        <v>163</v>
      </c>
      <c r="U6" s="154" t="s">
        <v>164</v>
      </c>
      <c r="V6" s="154" t="s">
        <v>40</v>
      </c>
      <c r="W6" s="155" t="s">
        <v>41</v>
      </c>
      <c r="X6" s="154" t="s">
        <v>42</v>
      </c>
      <c r="Y6" s="154" t="s">
        <v>165</v>
      </c>
      <c r="Z6" s="156" t="s">
        <v>166</v>
      </c>
      <c r="AA6" s="152" t="s">
        <v>147</v>
      </c>
      <c r="AB6" s="153">
        <v>1</v>
      </c>
      <c r="AC6" s="153">
        <v>2</v>
      </c>
      <c r="AD6" s="153" t="s">
        <v>154</v>
      </c>
      <c r="AE6" s="153" t="s">
        <v>155</v>
      </c>
      <c r="AF6" s="153" t="s">
        <v>156</v>
      </c>
      <c r="AG6" s="153" t="s">
        <v>157</v>
      </c>
      <c r="AH6" s="153" t="s">
        <v>158</v>
      </c>
      <c r="AI6" s="153" t="s">
        <v>159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160</v>
      </c>
      <c r="AO6" s="154" t="s">
        <v>39</v>
      </c>
      <c r="AP6" s="154" t="s">
        <v>161</v>
      </c>
      <c r="AQ6" s="154" t="s">
        <v>162</v>
      </c>
      <c r="AR6" s="154" t="s">
        <v>163</v>
      </c>
      <c r="AS6" s="154" t="s">
        <v>164</v>
      </c>
      <c r="AT6" s="154" t="s">
        <v>40</v>
      </c>
      <c r="AU6" s="155" t="s">
        <v>41</v>
      </c>
      <c r="AV6" s="154" t="s">
        <v>42</v>
      </c>
      <c r="AW6" s="154" t="s">
        <v>165</v>
      </c>
      <c r="AX6" s="156" t="s">
        <v>166</v>
      </c>
    </row>
    <row r="7" spans="1:50" x14ac:dyDescent="0.25">
      <c r="A7" s="157"/>
      <c r="B7" s="158" t="s">
        <v>148</v>
      </c>
      <c r="C7" s="159">
        <f>D7+E7+F7+G7+H7+I7+J7+K7+L7+M7+N7+O7+P7+Q7+R7+S7+T7+U7+V7+W7+X7+Y7+Z7</f>
        <v>88</v>
      </c>
      <c r="D7" s="142">
        <f t="shared" ref="D7:Z7" si="0">SUM(D8:D71)</f>
        <v>59</v>
      </c>
      <c r="E7" s="142">
        <f t="shared" si="0"/>
        <v>0</v>
      </c>
      <c r="F7" s="142">
        <f t="shared" si="0"/>
        <v>6</v>
      </c>
      <c r="G7" s="142">
        <f t="shared" si="0"/>
        <v>5</v>
      </c>
      <c r="H7" s="142">
        <f t="shared" si="0"/>
        <v>10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5</v>
      </c>
      <c r="M7" s="142">
        <f t="shared" si="0"/>
        <v>2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1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13</v>
      </c>
      <c r="AB7" s="142">
        <f t="shared" ref="AB7:AX7" si="1">SUM(AB8:AB71)</f>
        <v>10</v>
      </c>
      <c r="AC7" s="142">
        <f t="shared" si="1"/>
        <v>0</v>
      </c>
      <c r="AD7" s="142">
        <f t="shared" si="1"/>
        <v>0</v>
      </c>
      <c r="AE7" s="142">
        <f t="shared" si="1"/>
        <v>2</v>
      </c>
      <c r="AF7" s="142">
        <f t="shared" si="1"/>
        <v>1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161" t="s">
        <v>245</v>
      </c>
      <c r="C8" s="162">
        <f t="shared" ref="C8:C71" si="2">D8+E8+F8+G8+H8+I8+J8+K8+L8+M8+N8+O8+P8+Q8+R8+S8+T8+U8+V8+W8+X8+Y8+Z8</f>
        <v>14</v>
      </c>
      <c r="D8" s="163">
        <v>9</v>
      </c>
      <c r="E8" s="163"/>
      <c r="F8" s="163"/>
      <c r="G8" s="163">
        <v>2</v>
      </c>
      <c r="H8" s="163">
        <v>2</v>
      </c>
      <c r="I8" s="163"/>
      <c r="J8" s="163"/>
      <c r="K8" s="163"/>
      <c r="L8" s="163">
        <v>1</v>
      </c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5</v>
      </c>
      <c r="AB8" s="163">
        <v>4</v>
      </c>
      <c r="AC8" s="163"/>
      <c r="AD8" s="163"/>
      <c r="AE8" s="163">
        <v>1</v>
      </c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>
        <v>2</v>
      </c>
      <c r="B9" s="165" t="s">
        <v>246</v>
      </c>
      <c r="C9" s="159">
        <f t="shared" si="2"/>
        <v>19</v>
      </c>
      <c r="D9" s="166">
        <v>14</v>
      </c>
      <c r="E9" s="166"/>
      <c r="F9" s="166">
        <v>1</v>
      </c>
      <c r="G9" s="166"/>
      <c r="H9" s="166">
        <v>2</v>
      </c>
      <c r="I9" s="166"/>
      <c r="J9" s="166"/>
      <c r="K9" s="166"/>
      <c r="L9" s="166">
        <v>2</v>
      </c>
      <c r="M9" s="166"/>
      <c r="N9" s="166"/>
      <c r="O9" s="166"/>
      <c r="P9" s="166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4</v>
      </c>
      <c r="AB9" s="166">
        <v>3</v>
      </c>
      <c r="AC9" s="166"/>
      <c r="AD9" s="166"/>
      <c r="AE9" s="166"/>
      <c r="AF9" s="166">
        <v>1</v>
      </c>
      <c r="AG9" s="166"/>
      <c r="AH9" s="166"/>
      <c r="AI9" s="166"/>
      <c r="AJ9" s="166"/>
      <c r="AK9" s="166"/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65" t="s">
        <v>247</v>
      </c>
      <c r="C10" s="159">
        <f t="shared" ref="C10:C49" si="4">D10+E10+F10+G10+H10+I10+J10+K10+L10+M10+N10+O10+P10+Q10+R10+S10+T10+U10+V10+W10+X10+Y10+Z10</f>
        <v>22</v>
      </c>
      <c r="D10" s="166">
        <v>10</v>
      </c>
      <c r="E10" s="166"/>
      <c r="F10" s="166">
        <v>2</v>
      </c>
      <c r="G10" s="166">
        <v>2</v>
      </c>
      <c r="H10" s="166">
        <v>6</v>
      </c>
      <c r="I10" s="166"/>
      <c r="J10" s="166"/>
      <c r="K10" s="166"/>
      <c r="L10" s="166"/>
      <c r="M10" s="166">
        <v>2</v>
      </c>
      <c r="N10" s="166"/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0</v>
      </c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65" t="s">
        <v>248</v>
      </c>
      <c r="C11" s="159">
        <f t="shared" si="4"/>
        <v>18</v>
      </c>
      <c r="D11" s="166">
        <v>14</v>
      </c>
      <c r="E11" s="166"/>
      <c r="F11" s="166">
        <v>1</v>
      </c>
      <c r="G11" s="166"/>
      <c r="H11" s="166"/>
      <c r="I11" s="166"/>
      <c r="J11" s="166"/>
      <c r="K11" s="166"/>
      <c r="L11" s="166">
        <v>2</v>
      </c>
      <c r="M11" s="166"/>
      <c r="N11" s="166"/>
      <c r="O11" s="166"/>
      <c r="P11" s="166"/>
      <c r="Q11" s="143"/>
      <c r="R11" s="143"/>
      <c r="S11" s="143">
        <v>1</v>
      </c>
      <c r="T11" s="143"/>
      <c r="U11" s="143"/>
      <c r="V11" s="143"/>
      <c r="W11" s="143"/>
      <c r="X11" s="143"/>
      <c r="Y11" s="143"/>
      <c r="Z11" s="144"/>
      <c r="AA11" s="159">
        <f t="shared" si="5"/>
        <v>1</v>
      </c>
      <c r="AB11" s="166">
        <v>1</v>
      </c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>
        <v>5</v>
      </c>
      <c r="B12" s="165" t="s">
        <v>249</v>
      </c>
      <c r="C12" s="159">
        <f t="shared" si="4"/>
        <v>15</v>
      </c>
      <c r="D12" s="166">
        <v>12</v>
      </c>
      <c r="E12" s="166"/>
      <c r="F12" s="166">
        <v>2</v>
      </c>
      <c r="G12" s="166">
        <v>1</v>
      </c>
      <c r="H12" s="166"/>
      <c r="I12" s="166"/>
      <c r="J12" s="166"/>
      <c r="K12" s="166"/>
      <c r="L12" s="166"/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3</v>
      </c>
      <c r="AB12" s="166">
        <v>2</v>
      </c>
      <c r="AC12" s="166"/>
      <c r="AD12" s="166"/>
      <c r="AE12" s="166">
        <v>1</v>
      </c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165"/>
      <c r="C13" s="159">
        <f t="shared" si="4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5"/>
      <c r="C14" s="159">
        <f t="shared" si="4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hidden="1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hidden="1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hidden="1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hidden="1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hidden="1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hidden="1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hidden="1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hidden="1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hidden="1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hidden="1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hidden="1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hidden="1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idden="1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idden="1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idden="1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idden="1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idden="1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idden="1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idden="1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idden="1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idden="1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idden="1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idden="1" x14ac:dyDescent="0.25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idden="1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idden="1" x14ac:dyDescent="0.25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idden="1" x14ac:dyDescent="0.25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idden="1" x14ac:dyDescent="0.25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idden="1" x14ac:dyDescent="0.25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idden="1" x14ac:dyDescent="0.25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idden="1" x14ac:dyDescent="0.25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idden="1" x14ac:dyDescent="0.25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idden="1" x14ac:dyDescent="0.25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idden="1" x14ac:dyDescent="0.25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idden="1" x14ac:dyDescent="0.25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idden="1" x14ac:dyDescent="0.25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idden="1" x14ac:dyDescent="0.25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idden="1" x14ac:dyDescent="0.25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idden="1" x14ac:dyDescent="0.25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idden="1" x14ac:dyDescent="0.25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x14ac:dyDescent="0.25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x14ac:dyDescent="0.25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x14ac:dyDescent="0.25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x14ac:dyDescent="0.25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x14ac:dyDescent="0.25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x14ac:dyDescent="0.25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thickBot="1" x14ac:dyDescent="0.3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85" t="s">
        <v>107</v>
      </c>
      <c r="AQ73" s="485"/>
      <c r="AR73" s="485"/>
      <c r="AS73" s="485"/>
      <c r="AT73" s="485"/>
      <c r="AU73" s="485"/>
      <c r="AV73" s="485"/>
      <c r="AW73" s="485"/>
      <c r="AX73" s="485"/>
    </row>
    <row r="74" spans="1:50" ht="12.75" customHeight="1" x14ac:dyDescent="0.25">
      <c r="AM74" s="213" t="s">
        <v>217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250</v>
      </c>
      <c r="AB76" s="132"/>
      <c r="AC76" s="132"/>
      <c r="AD76" s="133" t="s">
        <v>149</v>
      </c>
      <c r="AE76" s="132"/>
      <c r="AF76" s="132"/>
      <c r="AG76" s="132"/>
      <c r="AH76" s="132"/>
      <c r="AJ76" s="149" t="s">
        <v>109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282" t="s">
        <v>236</v>
      </c>
      <c r="AG77" s="138"/>
      <c r="AH77" s="138"/>
      <c r="AJ77" s="137"/>
      <c r="AL77" s="138"/>
      <c r="AN77" s="138"/>
      <c r="AO77" t="s">
        <v>239</v>
      </c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150</v>
      </c>
      <c r="AE78" s="117"/>
      <c r="AF78" s="117" t="s">
        <v>243</v>
      </c>
      <c r="AG78" s="117"/>
      <c r="AH78" s="117"/>
      <c r="AJ78" s="140" t="s">
        <v>240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17" t="s">
        <v>242</v>
      </c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151</v>
      </c>
    </row>
    <row r="84" spans="2:50" x14ac:dyDescent="0.25">
      <c r="B84" s="173" t="s">
        <v>167</v>
      </c>
    </row>
    <row r="85" spans="2:50" x14ac:dyDescent="0.25">
      <c r="B85" s="173" t="s">
        <v>168</v>
      </c>
    </row>
    <row r="86" spans="2:50" x14ac:dyDescent="0.25">
      <c r="B86" s="173"/>
    </row>
    <row r="87" spans="2:50" x14ac:dyDescent="0.25">
      <c r="B87" s="480" t="s">
        <v>169</v>
      </c>
      <c r="C87" s="480"/>
      <c r="D87" s="480"/>
      <c r="E87" s="480"/>
      <c r="F87" s="480"/>
      <c r="G87" s="480"/>
      <c r="H87" s="480"/>
      <c r="I87" s="480"/>
      <c r="J87" s="480"/>
      <c r="K87" s="480"/>
      <c r="L87" s="480"/>
      <c r="M87" s="480"/>
      <c r="N87" s="480"/>
      <c r="O87" s="480"/>
      <c r="P87" s="480"/>
      <c r="Q87" s="480"/>
      <c r="R87" s="480"/>
      <c r="S87" s="480"/>
      <c r="T87" s="480"/>
      <c r="U87" s="480"/>
      <c r="V87" s="480"/>
      <c r="W87" s="480"/>
      <c r="X87" s="480"/>
    </row>
    <row r="88" spans="2:50" x14ac:dyDescent="0.25">
      <c r="B88" s="480" t="s">
        <v>170</v>
      </c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0"/>
      <c r="T88" s="480"/>
      <c r="U88" s="480"/>
      <c r="V88" s="480"/>
      <c r="W88" s="480"/>
      <c r="X88" s="480"/>
    </row>
    <row r="89" spans="2:50" ht="30.75" customHeight="1" x14ac:dyDescent="0.25">
      <c r="B89" s="486" t="s">
        <v>171</v>
      </c>
      <c r="C89" s="486"/>
      <c r="D89" s="486"/>
      <c r="E89" s="486"/>
      <c r="F89" s="486"/>
      <c r="G89" s="486"/>
      <c r="H89" s="486"/>
      <c r="I89" s="486"/>
      <c r="J89" s="486"/>
      <c r="K89" s="486"/>
      <c r="L89" s="486"/>
      <c r="M89" s="486"/>
      <c r="N89" s="486"/>
      <c r="O89" s="486"/>
      <c r="P89" s="486"/>
      <c r="Q89" s="486"/>
      <c r="R89" s="486"/>
      <c r="S89" s="486"/>
      <c r="T89" s="486"/>
      <c r="U89" s="486"/>
      <c r="V89" s="486"/>
      <c r="W89" s="486"/>
      <c r="X89" s="486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81" t="s">
        <v>172</v>
      </c>
      <c r="C90" s="481"/>
      <c r="D90" s="481"/>
      <c r="E90" s="481"/>
      <c r="F90" s="481"/>
      <c r="G90" s="481"/>
      <c r="H90" s="481"/>
      <c r="I90" s="481"/>
      <c r="J90" s="481"/>
      <c r="K90" s="481"/>
      <c r="L90" s="481"/>
      <c r="M90" s="481"/>
      <c r="N90" s="481"/>
      <c r="O90" s="481"/>
      <c r="P90" s="481"/>
      <c r="Q90" s="481"/>
      <c r="R90" s="481"/>
      <c r="S90" s="481"/>
      <c r="T90" s="481"/>
      <c r="U90" s="481"/>
      <c r="V90" s="481"/>
      <c r="W90" s="481"/>
      <c r="X90" s="481"/>
    </row>
    <row r="91" spans="2:50" x14ac:dyDescent="0.25">
      <c r="B91" s="481" t="s">
        <v>173</v>
      </c>
      <c r="C91" s="481"/>
      <c r="D91" s="481"/>
      <c r="E91" s="481"/>
      <c r="F91" s="481"/>
      <c r="G91" s="481"/>
      <c r="H91" s="481"/>
      <c r="I91" s="481"/>
      <c r="J91" s="481"/>
      <c r="K91" s="481"/>
      <c r="L91" s="481"/>
      <c r="M91" s="481"/>
      <c r="N91" s="481"/>
      <c r="O91" s="481"/>
      <c r="P91" s="481"/>
      <c r="Q91" s="481"/>
      <c r="R91" s="481"/>
      <c r="S91" s="481"/>
      <c r="T91" s="481"/>
      <c r="U91" s="481"/>
      <c r="V91" s="481"/>
      <c r="W91" s="481"/>
      <c r="X91" s="481"/>
    </row>
    <row r="92" spans="2:50" x14ac:dyDescent="0.25">
      <c r="B92" s="481" t="s">
        <v>174</v>
      </c>
      <c r="C92" s="481"/>
      <c r="D92" s="481"/>
      <c r="E92" s="481"/>
      <c r="F92" s="481"/>
      <c r="G92" s="481"/>
      <c r="H92" s="481"/>
      <c r="I92" s="481"/>
      <c r="J92" s="481"/>
      <c r="K92" s="481"/>
      <c r="L92" s="481"/>
      <c r="M92" s="481"/>
      <c r="N92" s="481"/>
      <c r="O92" s="481"/>
      <c r="P92" s="481"/>
      <c r="Q92" s="481"/>
      <c r="R92" s="481"/>
      <c r="S92" s="481"/>
      <c r="T92" s="481"/>
      <c r="U92" s="481"/>
      <c r="V92" s="481"/>
      <c r="W92" s="481"/>
      <c r="X92" s="481"/>
    </row>
    <row r="93" spans="2:50" x14ac:dyDescent="0.25">
      <c r="B93" s="481" t="s">
        <v>175</v>
      </c>
      <c r="C93" s="481"/>
      <c r="D93" s="481"/>
      <c r="E93" s="481"/>
      <c r="F93" s="481"/>
      <c r="G93" s="481"/>
      <c r="H93" s="481"/>
      <c r="I93" s="481"/>
      <c r="J93" s="481"/>
      <c r="K93" s="481"/>
      <c r="L93" s="481"/>
      <c r="M93" s="481"/>
      <c r="N93" s="481"/>
      <c r="O93" s="481"/>
      <c r="P93" s="481"/>
      <c r="Q93" s="481"/>
      <c r="R93" s="481"/>
      <c r="S93" s="481"/>
      <c r="T93" s="481"/>
      <c r="U93" s="481"/>
      <c r="V93" s="481"/>
      <c r="W93" s="481"/>
      <c r="X93" s="481"/>
    </row>
    <row r="94" spans="2:50" x14ac:dyDescent="0.25">
      <c r="B94" s="481" t="s">
        <v>176</v>
      </c>
      <c r="C94" s="481"/>
      <c r="D94" s="481"/>
      <c r="E94" s="481"/>
      <c r="F94" s="481"/>
      <c r="G94" s="481"/>
      <c r="H94" s="481"/>
      <c r="I94" s="481"/>
      <c r="J94" s="481"/>
      <c r="K94" s="481"/>
      <c r="L94" s="481"/>
      <c r="M94" s="481"/>
      <c r="N94" s="481"/>
      <c r="O94" s="481"/>
      <c r="P94" s="481"/>
      <c r="Q94" s="481"/>
      <c r="R94" s="481"/>
      <c r="S94" s="481"/>
      <c r="T94" s="481"/>
      <c r="U94" s="481"/>
      <c r="V94" s="481"/>
      <c r="W94" s="481"/>
      <c r="X94" s="481"/>
    </row>
    <row r="95" spans="2:50" x14ac:dyDescent="0.25">
      <c r="B95" s="481" t="s">
        <v>177</v>
      </c>
      <c r="C95" s="481"/>
      <c r="D95" s="481"/>
      <c r="E95" s="481"/>
      <c r="F95" s="481"/>
      <c r="G95" s="481"/>
      <c r="H95" s="481"/>
      <c r="I95" s="481"/>
      <c r="J95" s="481"/>
      <c r="K95" s="481"/>
      <c r="L95" s="481"/>
      <c r="M95" s="481"/>
      <c r="N95" s="481"/>
      <c r="O95" s="481"/>
      <c r="P95" s="481"/>
      <c r="Q95" s="481"/>
      <c r="R95" s="481"/>
      <c r="S95" s="481"/>
      <c r="T95" s="481"/>
      <c r="U95" s="481"/>
      <c r="V95" s="481"/>
      <c r="W95" s="481"/>
      <c r="X95" s="481"/>
    </row>
    <row r="96" spans="2:50" ht="26.25" customHeight="1" x14ac:dyDescent="0.25">
      <c r="B96" s="486" t="s">
        <v>178</v>
      </c>
      <c r="C96" s="480"/>
      <c r="D96" s="480"/>
      <c r="E96" s="480"/>
      <c r="F96" s="480"/>
      <c r="G96" s="480"/>
      <c r="H96" s="480"/>
      <c r="I96" s="480"/>
      <c r="J96" s="480"/>
      <c r="K96" s="480"/>
      <c r="L96" s="480"/>
      <c r="M96" s="480"/>
      <c r="N96" s="480"/>
      <c r="O96" s="480"/>
      <c r="P96" s="480"/>
      <c r="Q96" s="480"/>
      <c r="R96" s="480"/>
      <c r="S96" s="480"/>
      <c r="T96" s="480"/>
      <c r="U96" s="480"/>
      <c r="V96" s="480"/>
      <c r="W96" s="480"/>
      <c r="X96" s="480"/>
    </row>
    <row r="97" spans="2:24" x14ac:dyDescent="0.25">
      <c r="B97" s="481" t="s">
        <v>179</v>
      </c>
      <c r="C97" s="481"/>
      <c r="D97" s="481"/>
      <c r="E97" s="481"/>
      <c r="F97" s="481"/>
      <c r="G97" s="481"/>
      <c r="H97" s="481"/>
      <c r="I97" s="481"/>
      <c r="J97" s="481"/>
      <c r="K97" s="481"/>
      <c r="L97" s="481"/>
      <c r="M97" s="481"/>
      <c r="N97" s="481"/>
      <c r="O97" s="481"/>
      <c r="P97" s="481"/>
      <c r="Q97" s="481"/>
      <c r="R97" s="481"/>
      <c r="S97" s="481"/>
      <c r="T97" s="481"/>
      <c r="U97" s="481"/>
      <c r="V97" s="481"/>
      <c r="W97" s="481"/>
      <c r="X97" s="481"/>
    </row>
    <row r="98" spans="2:24" x14ac:dyDescent="0.25">
      <c r="B98" s="481" t="s">
        <v>180</v>
      </c>
      <c r="C98" s="481"/>
      <c r="D98" s="481"/>
      <c r="E98" s="481"/>
      <c r="F98" s="481"/>
      <c r="G98" s="481"/>
      <c r="H98" s="481"/>
      <c r="I98" s="481"/>
      <c r="J98" s="481"/>
      <c r="K98" s="481"/>
      <c r="L98" s="481"/>
      <c r="M98" s="481"/>
      <c r="N98" s="481"/>
      <c r="O98" s="481"/>
      <c r="P98" s="481"/>
      <c r="Q98" s="481"/>
      <c r="R98" s="481"/>
      <c r="S98" s="481"/>
      <c r="T98" s="481"/>
      <c r="U98" s="481"/>
      <c r="V98" s="481"/>
      <c r="W98" s="481"/>
      <c r="X98" s="481"/>
    </row>
    <row r="99" spans="2:24" x14ac:dyDescent="0.25">
      <c r="B99" s="481" t="s">
        <v>181</v>
      </c>
      <c r="C99" s="481"/>
      <c r="D99" s="481"/>
      <c r="E99" s="481"/>
      <c r="F99" s="481"/>
      <c r="G99" s="481"/>
      <c r="H99" s="481"/>
      <c r="I99" s="481"/>
      <c r="J99" s="481"/>
      <c r="K99" s="481"/>
      <c r="L99" s="481"/>
      <c r="M99" s="481"/>
      <c r="N99" s="481"/>
      <c r="O99" s="481"/>
      <c r="P99" s="481"/>
      <c r="Q99" s="481"/>
      <c r="R99" s="481"/>
      <c r="S99" s="481"/>
      <c r="T99" s="481"/>
      <c r="U99" s="481"/>
      <c r="V99" s="481"/>
      <c r="W99" s="481"/>
      <c r="X99" s="481"/>
    </row>
    <row r="100" spans="2:24" x14ac:dyDescent="0.25">
      <c r="B100" s="481" t="s">
        <v>182</v>
      </c>
      <c r="C100" s="481"/>
      <c r="D100" s="481"/>
      <c r="E100" s="481"/>
      <c r="F100" s="481"/>
      <c r="G100" s="481"/>
      <c r="H100" s="481"/>
      <c r="I100" s="481"/>
      <c r="J100" s="481"/>
      <c r="K100" s="481"/>
      <c r="L100" s="481"/>
      <c r="M100" s="481"/>
      <c r="N100" s="481"/>
      <c r="O100" s="481"/>
      <c r="P100" s="481"/>
      <c r="Q100" s="481"/>
      <c r="R100" s="481"/>
      <c r="S100" s="481"/>
      <c r="T100" s="481"/>
      <c r="U100" s="481"/>
      <c r="V100" s="481"/>
      <c r="W100" s="481"/>
      <c r="X100" s="481"/>
    </row>
    <row r="101" spans="2:24" x14ac:dyDescent="0.25">
      <c r="B101" s="481" t="s">
        <v>183</v>
      </c>
      <c r="C101" s="481"/>
      <c r="D101" s="481"/>
      <c r="E101" s="481"/>
      <c r="F101" s="481"/>
      <c r="G101" s="481"/>
      <c r="H101" s="481"/>
      <c r="I101" s="481"/>
      <c r="J101" s="481"/>
      <c r="K101" s="481"/>
      <c r="L101" s="481"/>
      <c r="M101" s="481"/>
      <c r="N101" s="481"/>
      <c r="O101" s="481"/>
      <c r="P101" s="481"/>
      <c r="Q101" s="481"/>
      <c r="R101" s="481"/>
      <c r="S101" s="481"/>
      <c r="T101" s="481"/>
      <c r="U101" s="481"/>
      <c r="V101" s="481"/>
      <c r="W101" s="481"/>
      <c r="X101" s="481"/>
    </row>
    <row r="102" spans="2:24" ht="42" customHeight="1" x14ac:dyDescent="0.25">
      <c r="B102" s="486" t="s">
        <v>215</v>
      </c>
      <c r="C102" s="480"/>
      <c r="D102" s="480"/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/>
      <c r="U102" s="480"/>
      <c r="V102" s="480"/>
      <c r="W102" s="480"/>
      <c r="X102" s="480"/>
    </row>
    <row r="103" spans="2:24" x14ac:dyDescent="0.25">
      <c r="B103" s="481" t="s">
        <v>184</v>
      </c>
      <c r="C103" s="481"/>
      <c r="D103" s="481"/>
      <c r="E103" s="481"/>
      <c r="F103" s="481"/>
      <c r="G103" s="481"/>
      <c r="H103" s="481"/>
      <c r="I103" s="481"/>
      <c r="J103" s="481"/>
      <c r="K103" s="481"/>
      <c r="L103" s="481"/>
      <c r="M103" s="481"/>
      <c r="N103" s="481"/>
      <c r="O103" s="481"/>
      <c r="P103" s="481"/>
      <c r="Q103" s="481"/>
      <c r="R103" s="481"/>
      <c r="S103" s="481"/>
      <c r="T103" s="481"/>
      <c r="U103" s="481"/>
      <c r="V103" s="481"/>
      <c r="W103" s="481"/>
      <c r="X103" s="481"/>
    </row>
    <row r="104" spans="2:24" x14ac:dyDescent="0.25">
      <c r="B104" s="481" t="s">
        <v>185</v>
      </c>
      <c r="C104" s="481"/>
      <c r="D104" s="481"/>
      <c r="E104" s="481"/>
      <c r="F104" s="481"/>
      <c r="G104" s="481"/>
      <c r="H104" s="481"/>
      <c r="I104" s="481"/>
      <c r="J104" s="481"/>
      <c r="K104" s="481"/>
      <c r="L104" s="481"/>
      <c r="M104" s="481"/>
      <c r="N104" s="481"/>
      <c r="O104" s="481"/>
      <c r="P104" s="481"/>
      <c r="Q104" s="481"/>
      <c r="R104" s="481"/>
      <c r="S104" s="481"/>
      <c r="T104" s="481"/>
      <c r="U104" s="481"/>
      <c r="V104" s="481"/>
      <c r="W104" s="481"/>
      <c r="X104" s="481"/>
    </row>
    <row r="105" spans="2:24" x14ac:dyDescent="0.25">
      <c r="B105" s="481" t="s">
        <v>186</v>
      </c>
      <c r="C105" s="481"/>
      <c r="D105" s="481"/>
      <c r="E105" s="481"/>
      <c r="F105" s="481"/>
      <c r="G105" s="481"/>
      <c r="H105" s="481"/>
      <c r="I105" s="481"/>
      <c r="J105" s="481"/>
      <c r="K105" s="481"/>
      <c r="L105" s="481"/>
      <c r="M105" s="481"/>
      <c r="N105" s="481"/>
      <c r="O105" s="481"/>
      <c r="P105" s="481"/>
      <c r="Q105" s="481"/>
      <c r="R105" s="481"/>
      <c r="S105" s="481"/>
      <c r="T105" s="481"/>
      <c r="U105" s="481"/>
      <c r="V105" s="481"/>
      <c r="W105" s="481"/>
      <c r="X105" s="481"/>
    </row>
    <row r="106" spans="2:24" x14ac:dyDescent="0.25">
      <c r="B106" s="481" t="s">
        <v>187</v>
      </c>
      <c r="C106" s="481"/>
      <c r="D106" s="481"/>
      <c r="E106" s="481"/>
      <c r="F106" s="481"/>
      <c r="G106" s="481"/>
      <c r="H106" s="481"/>
      <c r="I106" s="481"/>
      <c r="J106" s="481"/>
      <c r="K106" s="481"/>
      <c r="L106" s="481"/>
      <c r="M106" s="481"/>
      <c r="N106" s="481"/>
      <c r="O106" s="481"/>
      <c r="P106" s="481"/>
      <c r="Q106" s="481"/>
      <c r="R106" s="481"/>
      <c r="S106" s="481"/>
      <c r="T106" s="481"/>
      <c r="U106" s="481"/>
      <c r="V106" s="481"/>
      <c r="W106" s="481"/>
      <c r="X106" s="481"/>
    </row>
    <row r="107" spans="2:24" x14ac:dyDescent="0.25">
      <c r="B107" s="481" t="s">
        <v>188</v>
      </c>
      <c r="C107" s="481"/>
      <c r="D107" s="481"/>
      <c r="E107" s="481"/>
      <c r="F107" s="481"/>
      <c r="G107" s="481"/>
      <c r="H107" s="481"/>
      <c r="I107" s="481"/>
      <c r="J107" s="481"/>
      <c r="K107" s="481"/>
      <c r="L107" s="481"/>
      <c r="M107" s="481"/>
      <c r="N107" s="481"/>
      <c r="O107" s="481"/>
      <c r="P107" s="481"/>
      <c r="Q107" s="481"/>
      <c r="R107" s="481"/>
      <c r="S107" s="481"/>
      <c r="T107" s="481"/>
      <c r="U107" s="481"/>
      <c r="V107" s="481"/>
      <c r="W107" s="481"/>
      <c r="X107" s="481"/>
    </row>
    <row r="108" spans="2:24" ht="25.5" customHeight="1" x14ac:dyDescent="0.25">
      <c r="B108" s="486" t="s">
        <v>189</v>
      </c>
      <c r="C108" s="480"/>
      <c r="D108" s="480"/>
      <c r="E108" s="480"/>
      <c r="F108" s="480"/>
      <c r="G108" s="480"/>
      <c r="H108" s="480"/>
      <c r="I108" s="480"/>
      <c r="J108" s="480"/>
      <c r="K108" s="480"/>
      <c r="L108" s="480"/>
      <c r="M108" s="480"/>
      <c r="N108" s="480"/>
      <c r="O108" s="480"/>
      <c r="P108" s="480"/>
      <c r="Q108" s="480"/>
      <c r="R108" s="480"/>
      <c r="S108" s="480"/>
      <c r="T108" s="480"/>
      <c r="U108" s="480"/>
      <c r="V108" s="480"/>
      <c r="W108" s="480"/>
      <c r="X108" s="480"/>
    </row>
    <row r="109" spans="2:24" x14ac:dyDescent="0.25">
      <c r="B109" s="481" t="s">
        <v>190</v>
      </c>
      <c r="C109" s="481"/>
      <c r="D109" s="481"/>
      <c r="E109" s="481"/>
      <c r="F109" s="481"/>
      <c r="G109" s="481"/>
      <c r="H109" s="481"/>
      <c r="I109" s="481"/>
      <c r="J109" s="481"/>
      <c r="K109" s="481"/>
      <c r="L109" s="481"/>
      <c r="M109" s="481"/>
      <c r="N109" s="481"/>
      <c r="O109" s="481"/>
      <c r="P109" s="481"/>
      <c r="Q109" s="481"/>
      <c r="R109" s="481"/>
      <c r="S109" s="481"/>
      <c r="T109" s="481"/>
      <c r="U109" s="481"/>
      <c r="V109" s="481"/>
      <c r="W109" s="481"/>
      <c r="X109" s="481"/>
    </row>
    <row r="110" spans="2:24" x14ac:dyDescent="0.25">
      <c r="B110" s="481" t="s">
        <v>191</v>
      </c>
      <c r="C110" s="481"/>
      <c r="D110" s="481"/>
      <c r="E110" s="481"/>
      <c r="F110" s="481"/>
      <c r="G110" s="481"/>
      <c r="H110" s="481"/>
      <c r="I110" s="481"/>
      <c r="J110" s="481"/>
      <c r="K110" s="481"/>
      <c r="L110" s="481"/>
      <c r="M110" s="481"/>
      <c r="N110" s="481"/>
      <c r="O110" s="481"/>
      <c r="P110" s="481"/>
      <c r="Q110" s="481"/>
      <c r="R110" s="481"/>
      <c r="S110" s="481"/>
      <c r="T110" s="481"/>
      <c r="U110" s="481"/>
      <c r="V110" s="481"/>
      <c r="W110" s="481"/>
      <c r="X110" s="481"/>
    </row>
    <row r="111" spans="2:24" ht="24.75" customHeight="1" x14ac:dyDescent="0.25">
      <c r="B111" s="481" t="s">
        <v>192</v>
      </c>
      <c r="C111" s="481"/>
      <c r="D111" s="481"/>
      <c r="E111" s="481"/>
      <c r="F111" s="481"/>
      <c r="G111" s="481"/>
      <c r="H111" s="481"/>
      <c r="I111" s="481"/>
      <c r="J111" s="481"/>
      <c r="K111" s="481"/>
      <c r="L111" s="481"/>
      <c r="M111" s="481"/>
      <c r="N111" s="481"/>
      <c r="O111" s="481"/>
      <c r="P111" s="481"/>
      <c r="Q111" s="481"/>
      <c r="R111" s="481"/>
      <c r="S111" s="481"/>
      <c r="T111" s="481"/>
      <c r="U111" s="481"/>
      <c r="V111" s="481"/>
      <c r="W111" s="481"/>
      <c r="X111" s="481"/>
    </row>
    <row r="112" spans="2:24" x14ac:dyDescent="0.25">
      <c r="B112" s="481" t="s">
        <v>193</v>
      </c>
      <c r="C112" s="481"/>
      <c r="D112" s="481"/>
      <c r="E112" s="481"/>
      <c r="F112" s="481"/>
      <c r="G112" s="481"/>
      <c r="H112" s="481"/>
      <c r="I112" s="481"/>
      <c r="J112" s="481"/>
      <c r="K112" s="481"/>
      <c r="L112" s="481"/>
      <c r="M112" s="481"/>
      <c r="N112" s="481"/>
      <c r="O112" s="481"/>
      <c r="P112" s="481"/>
      <c r="Q112" s="481"/>
      <c r="R112" s="481"/>
      <c r="S112" s="481"/>
      <c r="T112" s="481"/>
      <c r="U112" s="481"/>
      <c r="V112" s="481"/>
      <c r="W112" s="481"/>
      <c r="X112" s="481"/>
    </row>
    <row r="113" spans="2:24" x14ac:dyDescent="0.25">
      <c r="B113" s="481" t="s">
        <v>194</v>
      </c>
      <c r="C113" s="481"/>
      <c r="D113" s="481"/>
      <c r="E113" s="481"/>
      <c r="F113" s="481"/>
      <c r="G113" s="481"/>
      <c r="H113" s="481"/>
      <c r="I113" s="481"/>
      <c r="J113" s="481"/>
      <c r="K113" s="481"/>
      <c r="L113" s="481"/>
      <c r="M113" s="481"/>
      <c r="N113" s="481"/>
      <c r="O113" s="481"/>
      <c r="P113" s="481"/>
      <c r="Q113" s="481"/>
      <c r="R113" s="481"/>
      <c r="S113" s="481"/>
      <c r="T113" s="481"/>
      <c r="U113" s="481"/>
      <c r="V113" s="481"/>
      <c r="W113" s="481"/>
      <c r="X113" s="481"/>
    </row>
  </sheetData>
  <mergeCells count="36">
    <mergeCell ref="B113:X113"/>
    <mergeCell ref="B108:X108"/>
    <mergeCell ref="B109:X109"/>
    <mergeCell ref="B110:X110"/>
    <mergeCell ref="B111:X111"/>
    <mergeCell ref="B112:X11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93:X93"/>
    <mergeCell ref="B94:X94"/>
    <mergeCell ref="B95:X95"/>
    <mergeCell ref="B96:X96"/>
    <mergeCell ref="B97:X97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" right="0.7" top="0.75" bottom="0.75" header="0.3" footer="0.3"/>
  <pageSetup paperSize="9" scale="80" orientation="landscape" r:id="rId1"/>
  <colBreaks count="1" manualBreakCount="1">
    <brk id="26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Списък Приложения</vt:lpstr>
      <vt:lpstr>1. Приложение 1</vt:lpstr>
      <vt:lpstr>2. Приложение 2</vt:lpstr>
      <vt:lpstr>3.Приложение 2-обж</vt:lpstr>
      <vt:lpstr>'1. Приложение 1'!Print_Area</vt:lpstr>
      <vt:lpstr>'2. Приложение 2'!Print_Area</vt:lpstr>
      <vt:lpstr>'3.Приложение 2-обж'!Print_Area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Natalia Dakova</cp:lastModifiedBy>
  <cp:lastPrinted>2020-02-06T14:22:48Z</cp:lastPrinted>
  <dcterms:created xsi:type="dcterms:W3CDTF">2015-05-19T09:42:30Z</dcterms:created>
  <dcterms:modified xsi:type="dcterms:W3CDTF">2020-02-07T09:20:08Z</dcterms:modified>
</cp:coreProperties>
</file>